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דנה לבני\מכרזים\תחזוקת מדחסים 126375 - חדש\טיוטות\לפרסום\"/>
    </mc:Choice>
  </mc:AlternateContent>
  <xr:revisionPtr revIDLastSave="0" documentId="13_ncr:1_{A5BFBE7E-DC54-43D2-AE94-31745632C8C1}" xr6:coauthVersionLast="47" xr6:coauthVersionMax="47" xr10:uidLastSave="{00000000-0000-0000-0000-000000000000}"/>
  <bookViews>
    <workbookView xWindow="-28920" yWindow="-210" windowWidth="29040" windowHeight="15840" xr2:uid="{00000000-000D-0000-FFFF-FFFF00000000}"/>
  </bookViews>
  <sheets>
    <sheet name="נספח תמורה" sheetId="2" r:id="rId1"/>
  </sheets>
  <definedNames>
    <definedName name="_xlnm.Print_Area" localSheetId="0">'נספח תמורה'!$A$2:$H$22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H21" i="2" s="1"/>
  <c r="F26" i="2"/>
  <c r="H26" i="2" s="1"/>
  <c r="F11" i="2"/>
  <c r="H11" i="2" s="1"/>
  <c r="F18" i="2"/>
  <c r="H18" i="2" s="1"/>
  <c r="F19" i="2"/>
  <c r="H19" i="2" s="1"/>
  <c r="F20" i="2"/>
  <c r="H20" i="2" s="1"/>
  <c r="F10" i="2" l="1"/>
  <c r="H10" i="2" s="1"/>
  <c r="F12" i="2"/>
  <c r="H12" i="2" s="1"/>
  <c r="F13" i="2"/>
  <c r="H13" i="2" s="1"/>
  <c r="F14" i="2"/>
  <c r="H14" i="2" s="1"/>
  <c r="F15" i="2"/>
  <c r="H15" i="2" s="1"/>
  <c r="F16" i="2"/>
  <c r="H16" i="2" s="1"/>
  <c r="F17" i="2"/>
  <c r="H17" i="2" s="1"/>
  <c r="F9" i="2"/>
  <c r="H9" i="2" s="1"/>
  <c r="F8" i="2"/>
  <c r="H8" i="2" s="1"/>
  <c r="F7" i="2"/>
  <c r="H7" i="2" s="1"/>
  <c r="H22" i="2" l="1"/>
  <c r="H27" i="2" s="1"/>
</calcChain>
</file>

<file path=xl/sharedStrings.xml><?xml version="1.0" encoding="utf-8"?>
<sst xmlns="http://schemas.openxmlformats.org/spreadsheetml/2006/main" count="71" uniqueCount="47">
  <si>
    <t>מס"ד</t>
  </si>
  <si>
    <t>A</t>
  </si>
  <si>
    <t>B</t>
  </si>
  <si>
    <t>C</t>
  </si>
  <si>
    <t>D</t>
  </si>
  <si>
    <t>E</t>
  </si>
  <si>
    <t>F</t>
  </si>
  <si>
    <t>G</t>
  </si>
  <si>
    <t>H</t>
  </si>
  <si>
    <t>פריט</t>
  </si>
  <si>
    <t>יחידת מידה</t>
  </si>
  <si>
    <t>יחידה</t>
  </si>
  <si>
    <t>מחיר  מקסימאלי ליחידה בש"ח (לא כולל מע"מ)</t>
  </si>
  <si>
    <t>מחיר יחידה לאחר הפחתת הנחה ככל שניתנה בש"ח (לא כולל מע"מ)</t>
  </si>
  <si>
    <t>יש למלא את התאים המסומנים בצהוב בלבד</t>
  </si>
  <si>
    <t xml:space="preserve">תחזוקת מדחסים/מייבשים- מתחם לוד,
כמפורט בנספח E במפרט הטכני </t>
  </si>
  <si>
    <t xml:space="preserve">תחזוקת מדחסים/מייבשים- מתחם באר שבע,
כמפורט בנספח E במפרט הטכני </t>
  </si>
  <si>
    <t xml:space="preserve">תחזוקת מדחסים/מייבשים- מתחם דימונה,
כמפורט בנספח E במפרט הטכני </t>
  </si>
  <si>
    <t>שכירות חודשית למדחס 
(במקרה של מדחס לא בר תיקון)
עד 20 כ"ס כולל הובלה והתקנה</t>
  </si>
  <si>
    <t>שכירות חודשית למדחס 
(במקרה של מדחס לא בר תיקון)
מ-30 עד 50 כ"ס כולל הובלה והתקנה</t>
  </si>
  <si>
    <t>אחוז הנחה על המחיר ליחידה (עד 15% כולל)</t>
  </si>
  <si>
    <t>שעה</t>
  </si>
  <si>
    <t>אומדן כמותי למדחסים ל – 24 חודשים</t>
  </si>
  <si>
    <t>סה"כ מחיר ל-24 חודשים בש"ח (לא כולל מע"מ)
(G*F)</t>
  </si>
  <si>
    <t>סה"כ הצעה כספית לתקופת ההתקשרות הראשונה בת 24 חודשים בש"ח (לא כולל מע"מ)</t>
  </si>
  <si>
    <t>שנה</t>
  </si>
  <si>
    <t>חודש</t>
  </si>
  <si>
    <t>רכש מדחס 30 כ"ס כמפורט בנספח א'- מפרט טכני F</t>
  </si>
  <si>
    <t>רכש מדחס 20 כ"ס כמפורט בנספח א' - מפרט טכני F</t>
  </si>
  <si>
    <t xml:space="preserve">תחזוקת מדחסים/מייבשים- מתחם קישון, כמפורט בנספח E במפרט הטכני </t>
  </si>
  <si>
    <t xml:space="preserve">תחזוקת מדחסים/מייבשים- מתחם הדיזלים, כמפורט בנספח E במפרט הטכני </t>
  </si>
  <si>
    <t xml:space="preserve">הוספת תחזוקת מדחס נוסף במתחם </t>
  </si>
  <si>
    <t>רכש מייבש 20 כ"ס כמפורט בנספח א' - מפרט טכני G</t>
  </si>
  <si>
    <t>רכש מייבש 30 כ"ס כמפורט בנספח א'- מפרט טכני G</t>
  </si>
  <si>
    <t xml:space="preserve">תחזוקת מדחסים/מייבשים- מתחם תל אביב דרום, כמפורט בנספח E במפרט הטכני </t>
  </si>
  <si>
    <t xml:space="preserve">תחזוקת מדחסים/מייבשים- מתחם אשקלון,
כמפורט בנספח E במפרט הטכני </t>
  </si>
  <si>
    <t>אחוז רווח קבלני</t>
  </si>
  <si>
    <t>מחיר לצורך השוואת הצעות בש"ח (לא כולל מע"מ)</t>
  </si>
  <si>
    <t>אומדן כמותי ל- 24 חודשים</t>
  </si>
  <si>
    <t>שעת עבודה לעבודות תחזוקת שבר</t>
  </si>
  <si>
    <t xml:space="preserve">אחוז רווח קבלני מוצע </t>
  </si>
  <si>
    <t>סה"כ הצעת המציע לטבלה מס' 1 - תחזוקה שוטפת לתקופת ההתקשרות הראשונה בת 24 חודשים בש"ח (לא כולל מע"מ)</t>
  </si>
  <si>
    <t>טבלה 2 - רווח קבלני</t>
  </si>
  <si>
    <t>טבלה מס' 1 - תחזוקה שוטפת + שעת עבודה לעבודות תחזוקת שבר</t>
  </si>
  <si>
    <t xml:space="preserve">נספח B1 - טבלת תמורה </t>
  </si>
  <si>
    <t>מכרז פומבי מס' 126375 - הזמנה להציע הצעות לשרותי למתן שירותי תחזוקת מדחסים ומייבשים באתרי רכבת ישראל</t>
  </si>
  <si>
    <t>אחוז רווח קבלני כמפורט בסעיף 16 בנספח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</si>
</sst>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1" x14ac:knownFonts="1">
    <font>
      <sz val="10"/>
      <color theme="1"/>
      <name val="Arial"/>
      <family val="2"/>
      <charset val="177"/>
    </font>
    <font>
      <b/>
      <u/>
      <sz val="16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color rgb="FF000000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name val="David"/>
      <family val="2"/>
    </font>
    <font>
      <b/>
      <u/>
      <sz val="12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top" wrapText="1" readingOrder="2"/>
    </xf>
    <xf numFmtId="0" fontId="5" fillId="3" borderId="1" xfId="0" applyFont="1" applyFill="1" applyBorder="1" applyAlignment="1">
      <alignment horizontal="center" vertical="top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2"/>
    </xf>
    <xf numFmtId="164" fontId="8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10" fontId="7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0" borderId="1" xfId="0" applyFont="1" applyBorder="1" applyAlignment="1">
      <alignment horizontal="center" vertical="center" readingOrder="2"/>
    </xf>
    <xf numFmtId="164" fontId="3" fillId="0" borderId="2" xfId="0" applyNumberFormat="1" applyFont="1" applyBorder="1" applyAlignment="1">
      <alignment horizontal="center" vertical="center" wrapText="1" readingOrder="1"/>
    </xf>
    <xf numFmtId="164" fontId="10" fillId="0" borderId="1" xfId="0" applyNumberFormat="1" applyFont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731B-78BA-40EF-B11D-AA24B5FC3C93}">
  <sheetPr>
    <pageSetUpPr fitToPage="1"/>
  </sheetPr>
  <dimension ref="A1:H27"/>
  <sheetViews>
    <sheetView rightToLeft="1" tabSelected="1" topLeftCell="A8" zoomScale="90" zoomScaleNormal="90" workbookViewId="0">
      <selection activeCell="N8" sqref="N8"/>
    </sheetView>
  </sheetViews>
  <sheetFormatPr defaultColWidth="9.140625" defaultRowHeight="12.75" x14ac:dyDescent="0.2"/>
  <cols>
    <col min="1" max="1" width="10.140625" style="1" customWidth="1"/>
    <col min="2" max="2" width="41.85546875" style="1" customWidth="1"/>
    <col min="3" max="3" width="10.5703125" style="1" customWidth="1"/>
    <col min="4" max="4" width="14.85546875" style="1" customWidth="1"/>
    <col min="5" max="5" width="20.85546875" style="1" bestFit="1" customWidth="1"/>
    <col min="6" max="6" width="18.7109375" style="1" bestFit="1" customWidth="1"/>
    <col min="7" max="7" width="11.140625" style="1" customWidth="1"/>
    <col min="8" max="8" width="29.5703125" style="1" customWidth="1"/>
    <col min="9" max="16384" width="9.140625" style="1"/>
  </cols>
  <sheetData>
    <row r="1" spans="1:8" ht="36.75" customHeight="1" x14ac:dyDescent="0.2">
      <c r="A1" s="24" t="s">
        <v>44</v>
      </c>
      <c r="B1" s="24"/>
      <c r="C1" s="24"/>
      <c r="D1" s="24"/>
      <c r="E1" s="24"/>
      <c r="F1" s="24"/>
      <c r="G1" s="24"/>
      <c r="H1" s="24"/>
    </row>
    <row r="2" spans="1:8" ht="42.75" customHeight="1" x14ac:dyDescent="0.2">
      <c r="A2" s="24" t="s">
        <v>45</v>
      </c>
      <c r="B2" s="24"/>
      <c r="C2" s="24"/>
      <c r="D2" s="24"/>
      <c r="E2" s="24"/>
      <c r="F2" s="24"/>
      <c r="G2" s="24"/>
      <c r="H2" s="24"/>
    </row>
    <row r="3" spans="1:8" ht="42.75" customHeight="1" x14ac:dyDescent="0.2">
      <c r="A3" s="25" t="s">
        <v>14</v>
      </c>
      <c r="B3" s="25"/>
      <c r="C3" s="25"/>
      <c r="D3" s="25"/>
      <c r="E3" s="25"/>
      <c r="F3" s="25"/>
      <c r="G3" s="25"/>
      <c r="H3" s="25"/>
    </row>
    <row r="4" spans="1:8" ht="42.75" customHeight="1" x14ac:dyDescent="0.2">
      <c r="A4" s="24" t="s">
        <v>43</v>
      </c>
      <c r="B4" s="24"/>
      <c r="C4" s="24"/>
      <c r="D4" s="24"/>
      <c r="E4" s="24"/>
      <c r="F4" s="24"/>
      <c r="G4" s="24"/>
      <c r="H4" s="24"/>
    </row>
    <row r="5" spans="1:8" s="2" customFormat="1" ht="29.2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4" t="s">
        <v>7</v>
      </c>
      <c r="H5" s="3" t="s">
        <v>8</v>
      </c>
    </row>
    <row r="6" spans="1:8" s="2" customFormat="1" ht="78.75" x14ac:dyDescent="0.25">
      <c r="A6" s="5" t="s">
        <v>0</v>
      </c>
      <c r="B6" s="5" t="s">
        <v>9</v>
      </c>
      <c r="C6" s="5" t="s">
        <v>10</v>
      </c>
      <c r="D6" s="5" t="s">
        <v>12</v>
      </c>
      <c r="E6" s="5" t="s">
        <v>20</v>
      </c>
      <c r="F6" s="5" t="s">
        <v>13</v>
      </c>
      <c r="G6" s="6" t="s">
        <v>22</v>
      </c>
      <c r="H6" s="5" t="s">
        <v>23</v>
      </c>
    </row>
    <row r="7" spans="1:8" s="2" customFormat="1" ht="78.75" customHeight="1" x14ac:dyDescent="0.25">
      <c r="A7" s="7">
        <v>1</v>
      </c>
      <c r="B7" s="16" t="s">
        <v>29</v>
      </c>
      <c r="C7" s="8" t="s">
        <v>25</v>
      </c>
      <c r="D7" s="9">
        <v>112000</v>
      </c>
      <c r="E7" s="17"/>
      <c r="F7" s="10">
        <f>D7*(1-E7)</f>
        <v>112000</v>
      </c>
      <c r="G7" s="8">
        <v>2</v>
      </c>
      <c r="H7" s="9">
        <f>G7*F7</f>
        <v>224000</v>
      </c>
    </row>
    <row r="8" spans="1:8" s="2" customFormat="1" ht="71.25" customHeight="1" x14ac:dyDescent="0.25">
      <c r="A8" s="7">
        <v>2</v>
      </c>
      <c r="B8" s="16" t="s">
        <v>30</v>
      </c>
      <c r="C8" s="8" t="s">
        <v>25</v>
      </c>
      <c r="D8" s="13">
        <v>63000</v>
      </c>
      <c r="E8" s="17"/>
      <c r="F8" s="10">
        <f t="shared" ref="F8:F21" si="0">D8*(1-E8)</f>
        <v>63000</v>
      </c>
      <c r="G8" s="14">
        <v>2</v>
      </c>
      <c r="H8" s="9">
        <f t="shared" ref="H8:H20" si="1">G8*F8</f>
        <v>126000</v>
      </c>
    </row>
    <row r="9" spans="1:8" s="2" customFormat="1" ht="84" customHeight="1" x14ac:dyDescent="0.25">
      <c r="A9" s="7">
        <v>3</v>
      </c>
      <c r="B9" s="7" t="s">
        <v>15</v>
      </c>
      <c r="C9" s="8" t="s">
        <v>25</v>
      </c>
      <c r="D9" s="9">
        <v>70000</v>
      </c>
      <c r="E9" s="17"/>
      <c r="F9" s="10">
        <f t="shared" si="0"/>
        <v>70000</v>
      </c>
      <c r="G9" s="8">
        <v>2</v>
      </c>
      <c r="H9" s="9">
        <f t="shared" si="1"/>
        <v>140000</v>
      </c>
    </row>
    <row r="10" spans="1:8" s="2" customFormat="1" ht="84" customHeight="1" x14ac:dyDescent="0.25">
      <c r="A10" s="7">
        <v>4</v>
      </c>
      <c r="B10" s="7" t="s">
        <v>34</v>
      </c>
      <c r="C10" s="8" t="s">
        <v>25</v>
      </c>
      <c r="D10" s="9">
        <v>7000</v>
      </c>
      <c r="E10" s="17"/>
      <c r="F10" s="10">
        <f t="shared" si="0"/>
        <v>7000</v>
      </c>
      <c r="G10" s="8">
        <v>2</v>
      </c>
      <c r="H10" s="9">
        <f t="shared" si="1"/>
        <v>14000</v>
      </c>
    </row>
    <row r="11" spans="1:8" s="2" customFormat="1" ht="84" customHeight="1" x14ac:dyDescent="0.25">
      <c r="A11" s="7">
        <v>5</v>
      </c>
      <c r="B11" s="7" t="s">
        <v>35</v>
      </c>
      <c r="C11" s="8" t="s">
        <v>25</v>
      </c>
      <c r="D11" s="9">
        <v>7000</v>
      </c>
      <c r="E11" s="17"/>
      <c r="F11" s="10">
        <f t="shared" si="0"/>
        <v>7000</v>
      </c>
      <c r="G11" s="8">
        <v>2</v>
      </c>
      <c r="H11" s="9">
        <f t="shared" si="1"/>
        <v>14000</v>
      </c>
    </row>
    <row r="12" spans="1:8" s="2" customFormat="1" ht="84" customHeight="1" x14ac:dyDescent="0.25">
      <c r="A12" s="7">
        <v>6</v>
      </c>
      <c r="B12" s="7" t="s">
        <v>16</v>
      </c>
      <c r="C12" s="8" t="s">
        <v>25</v>
      </c>
      <c r="D12" s="9">
        <v>63000</v>
      </c>
      <c r="E12" s="17"/>
      <c r="F12" s="10">
        <f t="shared" si="0"/>
        <v>63000</v>
      </c>
      <c r="G12" s="8">
        <v>2</v>
      </c>
      <c r="H12" s="9">
        <f t="shared" si="1"/>
        <v>126000</v>
      </c>
    </row>
    <row r="13" spans="1:8" s="2" customFormat="1" ht="84" customHeight="1" x14ac:dyDescent="0.25">
      <c r="A13" s="7">
        <v>7</v>
      </c>
      <c r="B13" s="7" t="s">
        <v>17</v>
      </c>
      <c r="C13" s="8" t="s">
        <v>25</v>
      </c>
      <c r="D13" s="9">
        <v>14000</v>
      </c>
      <c r="E13" s="17"/>
      <c r="F13" s="10">
        <f t="shared" si="0"/>
        <v>14000</v>
      </c>
      <c r="G13" s="8">
        <v>2</v>
      </c>
      <c r="H13" s="9">
        <f t="shared" si="1"/>
        <v>28000</v>
      </c>
    </row>
    <row r="14" spans="1:8" s="2" customFormat="1" ht="84" customHeight="1" x14ac:dyDescent="0.25">
      <c r="A14" s="7">
        <v>8</v>
      </c>
      <c r="B14" s="7" t="s">
        <v>18</v>
      </c>
      <c r="C14" s="8" t="s">
        <v>26</v>
      </c>
      <c r="D14" s="9">
        <v>3000</v>
      </c>
      <c r="E14" s="17"/>
      <c r="F14" s="10">
        <f t="shared" si="0"/>
        <v>3000</v>
      </c>
      <c r="G14" s="15">
        <v>2</v>
      </c>
      <c r="H14" s="9">
        <f t="shared" si="1"/>
        <v>6000</v>
      </c>
    </row>
    <row r="15" spans="1:8" s="2" customFormat="1" ht="84" customHeight="1" x14ac:dyDescent="0.25">
      <c r="A15" s="7">
        <v>9</v>
      </c>
      <c r="B15" s="7" t="s">
        <v>19</v>
      </c>
      <c r="C15" s="8" t="s">
        <v>26</v>
      </c>
      <c r="D15" s="9">
        <v>5000</v>
      </c>
      <c r="E15" s="17"/>
      <c r="F15" s="10">
        <f t="shared" si="0"/>
        <v>5000</v>
      </c>
      <c r="G15" s="15">
        <v>2</v>
      </c>
      <c r="H15" s="9">
        <f t="shared" si="1"/>
        <v>10000</v>
      </c>
    </row>
    <row r="16" spans="1:8" s="2" customFormat="1" ht="84" customHeight="1" x14ac:dyDescent="0.25">
      <c r="A16" s="7">
        <v>10</v>
      </c>
      <c r="B16" s="12" t="s">
        <v>28</v>
      </c>
      <c r="C16" s="8" t="s">
        <v>11</v>
      </c>
      <c r="D16" s="9">
        <v>30000</v>
      </c>
      <c r="E16" s="17"/>
      <c r="F16" s="10">
        <f t="shared" si="0"/>
        <v>30000</v>
      </c>
      <c r="G16" s="15">
        <v>2</v>
      </c>
      <c r="H16" s="9">
        <f t="shared" si="1"/>
        <v>60000</v>
      </c>
    </row>
    <row r="17" spans="1:8" s="2" customFormat="1" ht="84" customHeight="1" x14ac:dyDescent="0.25">
      <c r="A17" s="7">
        <v>11</v>
      </c>
      <c r="B17" s="12" t="s">
        <v>27</v>
      </c>
      <c r="C17" s="8" t="s">
        <v>11</v>
      </c>
      <c r="D17" s="9">
        <v>40000</v>
      </c>
      <c r="E17" s="17"/>
      <c r="F17" s="10">
        <f t="shared" si="0"/>
        <v>40000</v>
      </c>
      <c r="G17" s="15">
        <v>2</v>
      </c>
      <c r="H17" s="9">
        <f t="shared" si="1"/>
        <v>80000</v>
      </c>
    </row>
    <row r="18" spans="1:8" s="2" customFormat="1" ht="84" customHeight="1" x14ac:dyDescent="0.25">
      <c r="A18" s="7">
        <v>12</v>
      </c>
      <c r="B18" s="12" t="s">
        <v>32</v>
      </c>
      <c r="C18" s="8" t="s">
        <v>11</v>
      </c>
      <c r="D18" s="9">
        <v>8000</v>
      </c>
      <c r="E18" s="17"/>
      <c r="F18" s="10">
        <f t="shared" si="0"/>
        <v>8000</v>
      </c>
      <c r="G18" s="15">
        <v>2</v>
      </c>
      <c r="H18" s="9">
        <f t="shared" si="1"/>
        <v>16000</v>
      </c>
    </row>
    <row r="19" spans="1:8" s="2" customFormat="1" ht="84" customHeight="1" x14ac:dyDescent="0.25">
      <c r="A19" s="7">
        <v>13</v>
      </c>
      <c r="B19" s="12" t="s">
        <v>33</v>
      </c>
      <c r="C19" s="8" t="s">
        <v>11</v>
      </c>
      <c r="D19" s="9">
        <v>18000</v>
      </c>
      <c r="E19" s="17"/>
      <c r="F19" s="10">
        <f t="shared" si="0"/>
        <v>18000</v>
      </c>
      <c r="G19" s="15">
        <v>2</v>
      </c>
      <c r="H19" s="9">
        <f t="shared" si="1"/>
        <v>36000</v>
      </c>
    </row>
    <row r="20" spans="1:8" s="2" customFormat="1" ht="84" customHeight="1" x14ac:dyDescent="0.25">
      <c r="A20" s="7">
        <v>14</v>
      </c>
      <c r="B20" s="7" t="s">
        <v>31</v>
      </c>
      <c r="C20" s="8" t="s">
        <v>25</v>
      </c>
      <c r="D20" s="9">
        <v>7000</v>
      </c>
      <c r="E20" s="17"/>
      <c r="F20" s="10">
        <f t="shared" si="0"/>
        <v>7000</v>
      </c>
      <c r="G20" s="15">
        <v>2</v>
      </c>
      <c r="H20" s="9">
        <f t="shared" si="1"/>
        <v>14000</v>
      </c>
    </row>
    <row r="21" spans="1:8" s="2" customFormat="1" ht="84" customHeight="1" x14ac:dyDescent="0.25">
      <c r="A21" s="7">
        <v>15</v>
      </c>
      <c r="B21" s="18" t="s">
        <v>39</v>
      </c>
      <c r="C21" s="21" t="s">
        <v>21</v>
      </c>
      <c r="D21" s="19">
        <v>350</v>
      </c>
      <c r="E21" s="17"/>
      <c r="F21" s="10">
        <f t="shared" si="0"/>
        <v>350</v>
      </c>
      <c r="G21" s="15">
        <v>400</v>
      </c>
      <c r="H21" s="9">
        <f>G21*F21</f>
        <v>140000</v>
      </c>
    </row>
    <row r="22" spans="1:8" s="2" customFormat="1" ht="32.25" customHeight="1" x14ac:dyDescent="0.25">
      <c r="A22" s="26" t="s">
        <v>41</v>
      </c>
      <c r="B22" s="26"/>
      <c r="C22" s="26"/>
      <c r="D22" s="26"/>
      <c r="E22" s="26"/>
      <c r="F22" s="26"/>
      <c r="G22" s="26"/>
      <c r="H22" s="20">
        <f>SUM(H7:H21)</f>
        <v>1034000</v>
      </c>
    </row>
    <row r="23" spans="1:8" ht="49.5" customHeight="1" x14ac:dyDescent="0.2">
      <c r="A23" s="24" t="s">
        <v>42</v>
      </c>
      <c r="B23" s="24"/>
      <c r="C23" s="24"/>
      <c r="D23" s="24"/>
      <c r="E23" s="24"/>
      <c r="F23" s="24"/>
      <c r="G23" s="24"/>
      <c r="H23" s="24"/>
    </row>
    <row r="24" spans="1:8" ht="60" customHeight="1" x14ac:dyDescent="0.2">
      <c r="A24" s="3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  <c r="G24" s="4" t="s">
        <v>7</v>
      </c>
      <c r="H24" s="3" t="s">
        <v>8</v>
      </c>
    </row>
    <row r="25" spans="1:8" ht="78" customHeight="1" x14ac:dyDescent="0.2">
      <c r="A25" s="5" t="s">
        <v>0</v>
      </c>
      <c r="B25" s="5" t="s">
        <v>9</v>
      </c>
      <c r="C25" s="5" t="s">
        <v>10</v>
      </c>
      <c r="D25" s="5" t="s">
        <v>37</v>
      </c>
      <c r="E25" s="5" t="s">
        <v>40</v>
      </c>
      <c r="F25" s="5" t="s">
        <v>13</v>
      </c>
      <c r="G25" s="6" t="s">
        <v>38</v>
      </c>
      <c r="H25" s="5" t="s">
        <v>23</v>
      </c>
    </row>
    <row r="26" spans="1:8" ht="42" customHeight="1" x14ac:dyDescent="0.2">
      <c r="A26" s="7">
        <v>1</v>
      </c>
      <c r="B26" s="16" t="s">
        <v>46</v>
      </c>
      <c r="C26" s="8" t="s">
        <v>36</v>
      </c>
      <c r="D26" s="22">
        <v>100000</v>
      </c>
      <c r="E26" s="17"/>
      <c r="F26" s="10">
        <f>D26+(D26*E26)</f>
        <v>100000</v>
      </c>
      <c r="G26" s="8">
        <v>1</v>
      </c>
      <c r="H26" s="9">
        <f>G26*F26</f>
        <v>100000</v>
      </c>
    </row>
    <row r="27" spans="1:8" ht="35.450000000000003" customHeight="1" x14ac:dyDescent="0.2">
      <c r="A27" s="23" t="s">
        <v>24</v>
      </c>
      <c r="B27" s="23"/>
      <c r="C27" s="23"/>
      <c r="D27" s="23"/>
      <c r="E27" s="23"/>
      <c r="F27" s="23"/>
      <c r="G27" s="23"/>
      <c r="H27" s="11">
        <f>SUM(H22+H26)</f>
        <v>1134000</v>
      </c>
    </row>
  </sheetData>
  <sheetProtection algorithmName="SHA-512" hashValue="iwlvawDIqhrPnr3XaDVhzKvel1JF/5pB1jmCof6SsTFlQV4njoNJR23dNijs74peP9aZn6Y/n+dynbSg23DZzg==" saltValue="9i+u5IWf50JIG/3V5ZT9SQ==" spinCount="100000" sheet="1" objects="1" scenarios="1"/>
  <mergeCells count="7">
    <mergeCell ref="A27:G27"/>
    <mergeCell ref="A1:H1"/>
    <mergeCell ref="A2:H2"/>
    <mergeCell ref="A3:H3"/>
    <mergeCell ref="A22:G22"/>
    <mergeCell ref="A4:H4"/>
    <mergeCell ref="A23:H2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&amp;C_x000D_&amp;1#&amp;"Aptos"&amp;10&amp;K000000 מידע פומבי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תמורה</vt:lpstr>
      <vt:lpstr>'נספח תמורה'!WPrint_Area_W</vt:lpstr>
    </vt:vector>
  </TitlesOfParts>
  <Company>ISRAEL RAILWAY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nofar-ev</dc:creator>
  <cp:lastModifiedBy>Dana Livni</cp:lastModifiedBy>
  <cp:lastPrinted>2023-02-12T05:58:13Z</cp:lastPrinted>
  <dcterms:created xsi:type="dcterms:W3CDTF">2014-12-11T09:50:01Z</dcterms:created>
  <dcterms:modified xsi:type="dcterms:W3CDTF">2026-09-23T10:31:40Z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dafb5f-8f4b-4e73-ae0f-c3194789a1d8_Enabled">
    <vt:lpwstr>true</vt:lpwstr>
  </property>
  <property fmtid="{D5CDD505-2E9C-101B-9397-08002B2CF9AE}" pid="3" name="MSIP_Label_57dafb5f-8f4b-4e73-ae0f-c3194789a1d8_SetDate">
    <vt:lpwstr>2026-01-22T12:07:28Z</vt:lpwstr>
  </property>
  <property fmtid="{D5CDD505-2E9C-101B-9397-08002B2CF9AE}" pid="4" name="MSIP_Label_57dafb5f-8f4b-4e73-ae0f-c3194789a1d8_Method">
    <vt:lpwstr>Privileged</vt:lpwstr>
  </property>
  <property fmtid="{D5CDD505-2E9C-101B-9397-08002B2CF9AE}" pid="5" name="MSIP_Label_57dafb5f-8f4b-4e73-ae0f-c3194789a1d8_Name">
    <vt:lpwstr>מידע פומבי</vt:lpwstr>
  </property>
  <property fmtid="{D5CDD505-2E9C-101B-9397-08002B2CF9AE}" pid="6" name="MSIP_Label_57dafb5f-8f4b-4e73-ae0f-c3194789a1d8_SiteId">
    <vt:lpwstr>6a7f9502-9cc4-4fb7-818b-a347c8495690</vt:lpwstr>
  </property>
  <property fmtid="{D5CDD505-2E9C-101B-9397-08002B2CF9AE}" pid="7" name="MSIP_Label_57dafb5f-8f4b-4e73-ae0f-c3194789a1d8_ActionId">
    <vt:lpwstr>20ec6a61-24cd-46e7-b511-ce70e02f0cfa</vt:lpwstr>
  </property>
  <property fmtid="{D5CDD505-2E9C-101B-9397-08002B2CF9AE}" pid="8" name="MSIP_Label_57dafb5f-8f4b-4e73-ae0f-c3194789a1d8_ContentBits">
    <vt:lpwstr>2</vt:lpwstr>
  </property>
  <property fmtid="{D5CDD505-2E9C-101B-9397-08002B2CF9AE}" pid="9" name="MSIP_Label_57dafb5f-8f4b-4e73-ae0f-c3194789a1d8_Tag">
    <vt:lpwstr>10, 0, 1, 1</vt:lpwstr>
  </property>
</Properties>
</file>