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חוברת_עבודה_זו" defaultThemeVersion="124226"/>
  <xr:revisionPtr revIDLastSave="0" documentId="13_ncr:1_{26C22BA0-5D1E-4B07-8176-7CF5564300E4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טבלה א' - חומרה + תכנה" sheetId="29" r:id="rId1"/>
    <sheet name="טבלה ב' - תחזוקה" sheetId="30" r:id="rId2"/>
    <sheet name="טבלה ג' - ‏סיכום" sheetId="31" r:id="rId3"/>
  </sheets>
  <definedNames>
    <definedName name="_xlnm.Print_Area" localSheetId="0">'טבלה א'' - חומרה + תכנה'!$A$2:$F$20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0" l="1"/>
  <c r="F12" i="30" s="1"/>
  <c r="G19" i="29"/>
  <c r="G8" i="29"/>
  <c r="G9" i="29"/>
  <c r="G10" i="29"/>
  <c r="G11" i="29"/>
  <c r="G12" i="29"/>
  <c r="G13" i="29"/>
  <c r="G14" i="29"/>
  <c r="G15" i="29"/>
  <c r="G16" i="29"/>
  <c r="G17" i="29"/>
  <c r="G7" i="29"/>
  <c r="F7" i="29"/>
  <c r="F15" i="29"/>
  <c r="G20" i="29" l="1"/>
  <c r="F23" i="29" s="1"/>
  <c r="F19" i="29"/>
  <c r="F17" i="29"/>
  <c r="F16" i="29"/>
  <c r="F9" i="29"/>
  <c r="F10" i="29"/>
  <c r="F11" i="29"/>
  <c r="F12" i="29"/>
  <c r="F13" i="29"/>
  <c r="F14" i="29"/>
  <c r="F8" i="29"/>
  <c r="F18" i="29" l="1"/>
  <c r="D7" i="30" s="1"/>
  <c r="F7" i="30" s="1"/>
  <c r="G7" i="30" s="1"/>
  <c r="G8" i="30" s="1"/>
  <c r="G5" i="31" s="1"/>
  <c r="F20" i="29" l="1"/>
  <c r="G4" i="31" s="1"/>
  <c r="G6" i="31" s="1"/>
</calcChain>
</file>

<file path=xl/sharedStrings.xml><?xml version="1.0" encoding="utf-8"?>
<sst xmlns="http://schemas.openxmlformats.org/spreadsheetml/2006/main" count="78" uniqueCount="55">
  <si>
    <t>יחידת מידה</t>
  </si>
  <si>
    <t>מס"ד</t>
  </si>
  <si>
    <t>אומדן כמותי לתקופת ההתקשרות הראשונה (לצורך השוואת ההצעות בלבד)</t>
  </si>
  <si>
    <t>A</t>
  </si>
  <si>
    <t>B</t>
  </si>
  <si>
    <t>C</t>
  </si>
  <si>
    <t>D</t>
  </si>
  <si>
    <t>E</t>
  </si>
  <si>
    <t>F</t>
  </si>
  <si>
    <t>קומפ'</t>
  </si>
  <si>
    <t>יש למלא את התאים המסומנים בצהוב בלבד</t>
  </si>
  <si>
    <t>מחיר ליחידה בש"ח
(לא כולל מע"מ)</t>
  </si>
  <si>
    <t>יח'</t>
  </si>
  <si>
    <t>סה"כ חומרה לתקופת ההתקשרות הראשונה
בש"ח (לא כולל מע"מ)
לצורך השוואת ההצעות בלבד
(E*D)</t>
  </si>
  <si>
    <t>מכרז פומבי מס' 124269 הזמנה להציע הצעות למתן שירותי אספקה, התקנה, החלפה ותחזוקה, של מערכות טלוויזיה במעגל סגור (טמ"ס), עבור רכבת ישראל</t>
  </si>
  <si>
    <t>פריט</t>
  </si>
  <si>
    <r>
      <t xml:space="preserve">ביצוע סקר </t>
    </r>
    <r>
      <rPr>
        <b/>
        <u/>
        <sz val="12"/>
        <rFont val="David"/>
        <family val="2"/>
      </rPr>
      <t>חד"פ</t>
    </r>
    <r>
      <rPr>
        <b/>
        <sz val="12"/>
        <rFont val="David"/>
        <family val="2"/>
        <charset val="177"/>
      </rPr>
      <t xml:space="preserve"> למערכת הטמ"ס והתקשורת 
</t>
    </r>
    <r>
      <rPr>
        <sz val="12"/>
        <rFont val="David"/>
        <family val="2"/>
      </rPr>
      <t>הסקר יכלול הגשת דו'ח המפרט את מצב תקינותה של המערכת על כל מרכיביה. יצורף כתב כמויות המפרט את כלל מרכיבי המערכת הנדרש להחליפם בצרוף עלויות כספיות המתבססות כתב כמויות מכרז.</t>
    </r>
  </si>
  <si>
    <t>תאור הפריט</t>
  </si>
  <si>
    <t>מספר שנות תחזוקה</t>
  </si>
  <si>
    <t>תמורה מקסימאלית בהתאם לגיליון "טבלת תמורה-תמחור פתוח", לא כולל מע"מ לפי (₪)</t>
  </si>
  <si>
    <t>מחיר תחזוקה שנתי (₪) לא כולל מע"מ לאחר ניכוי הנחה (₪)</t>
  </si>
  <si>
    <t>סה"כ עלות תחזוקה לצורך השוואת הצעות (₪)</t>
  </si>
  <si>
    <t>F-(D*E)</t>
  </si>
  <si>
    <t>G-(F*C)</t>
  </si>
  <si>
    <t>שנה</t>
  </si>
  <si>
    <t>חתימה וחותמת:</t>
  </si>
  <si>
    <t>על המציע להדפיס בשני עותקים את טופס ההצעה הכספית (נספח A1 + נספח B המצורף בגיליון אקסל) ולחתום באמצעות מורשה חתימה בצירוף חותמת החברה</t>
  </si>
  <si>
    <t>סה"כ הצעת המציע לפריטים 1-11 לתקופת ההתקשרות הראשונה בת 36 חודשים, בש"ח (לא כולל מע"מ) לצורך השוואת הצעות בלבד</t>
  </si>
  <si>
    <t>סה"כ הצעת המציע לכלל הפריטים (פריטים 1-12) לתקופת ההתקשרות הראשונה בת 36 חודשים, בש"ח (לא כולל מע"מ)
לצורך השוואת ההצעות בלבד</t>
  </si>
  <si>
    <t>סה"כ הצעת המציע לשירותי תחזוקה לצורך השוואת הצעות</t>
  </si>
  <si>
    <r>
      <t>עלות תחזוקה שנתית לכלל הפריטים המ</t>
    </r>
    <r>
      <rPr>
        <sz val="12"/>
        <rFont val="David"/>
        <family val="2"/>
      </rPr>
      <t>סופקים (פריטים 1-11)</t>
    </r>
  </si>
  <si>
    <t>טבלה א' - חומרה + תכנה</t>
  </si>
  <si>
    <t>טבלה ב' - תחזוקה</t>
  </si>
  <si>
    <r>
      <t>מצלמה בזיווד דום להתקנה בתנאי</t>
    </r>
    <r>
      <rPr>
        <b/>
        <sz val="12"/>
        <rFont val="David"/>
        <family val="2"/>
      </rPr>
      <t xml:space="preserve"> חוץ/פנים </t>
    </r>
    <r>
      <rPr>
        <sz val="12"/>
        <rFont val="David"/>
        <family val="2"/>
      </rPr>
      <t>(כולל תקופת אחריות בת 36 חודשים)</t>
    </r>
  </si>
  <si>
    <r>
      <t xml:space="preserve">מצלמת צינור 5 מגה עם עדשה משתנה </t>
    </r>
    <r>
      <rPr>
        <sz val="12"/>
        <rFont val="David"/>
        <family val="2"/>
      </rPr>
      <t>(כולל תקופת אחריות בת 36 חודשים)</t>
    </r>
  </si>
  <si>
    <r>
      <t xml:space="preserve">מצלמת צינור 5 מגה עם עדשה משתנה ותאורת א.א למרחק 180 מטר. </t>
    </r>
    <r>
      <rPr>
        <sz val="12"/>
        <rFont val="David"/>
        <family val="2"/>
      </rPr>
      <t>(כולל תקופת אחריות בת 36 חודשים)</t>
    </r>
  </si>
  <si>
    <r>
      <t xml:space="preserve">מצלמה מתנייעת PTZ 5 מגה זום X30 </t>
    </r>
    <r>
      <rPr>
        <sz val="12"/>
        <rFont val="David"/>
        <family val="2"/>
      </rPr>
      <t>(כולל תקופת אחריות בת 36 חודשים)</t>
    </r>
  </si>
  <si>
    <r>
      <t xml:space="preserve">מסך וידאו " 55  מקצועי-4K   7 /24 </t>
    </r>
    <r>
      <rPr>
        <sz val="12"/>
        <rFont val="David"/>
        <family val="2"/>
      </rPr>
      <t>(כולל תקופת אחריות בת 36 חודשים)</t>
    </r>
  </si>
  <si>
    <r>
      <t xml:space="preserve">מתג ליבה(24 פורטים-מנוהל לייר 3) </t>
    </r>
    <r>
      <rPr>
        <sz val="12"/>
        <rFont val="David"/>
        <family val="2"/>
      </rPr>
      <t>(כולל תקופת אחריות בת 36 חודשים)</t>
    </r>
  </si>
  <si>
    <r>
      <t xml:space="preserve">מתג קצה 24 </t>
    </r>
    <r>
      <rPr>
        <sz val="12"/>
        <rFont val="David"/>
        <family val="2"/>
      </rPr>
      <t>(כולל תקופת אחריות בת 36 חודשים)</t>
    </r>
  </si>
  <si>
    <r>
      <t xml:space="preserve">יח' שליטה במצלמות(JOY STICK) </t>
    </r>
    <r>
      <rPr>
        <sz val="12"/>
        <rFont val="David"/>
        <family val="2"/>
      </rPr>
      <t>(כולל תקופת אחריות בת 36 חודשים)</t>
    </r>
  </si>
  <si>
    <r>
      <t xml:space="preserve">הגדלה של נפח הזיכרון בשרת ההקלטות לאפשר תוספת 8 ערוצי הקלטה, בהתאם לדרישות המפרט(8 טרה) </t>
    </r>
    <r>
      <rPr>
        <sz val="12"/>
        <rFont val="David"/>
        <family val="2"/>
      </rPr>
      <t>(כולל תקופת אחריות בת 36 חודשים)</t>
    </r>
  </si>
  <si>
    <r>
      <t xml:space="preserve">אספקה והתקנת  מערכת טמ"ס מרכזית-NVR- ל-160 מצלמות (תוכנה וחומרה). </t>
    </r>
    <r>
      <rPr>
        <sz val="12"/>
        <rFont val="David"/>
        <family val="2"/>
      </rPr>
      <t>(כולל תקופת אחריות בת 36 חודשים)</t>
    </r>
  </si>
  <si>
    <r>
      <t xml:space="preserve">תוכנת ניהול מתגים </t>
    </r>
    <r>
      <rPr>
        <sz val="12"/>
        <rFont val="David"/>
        <family val="2"/>
      </rPr>
      <t>(כולל תקופת אחריות בת 36 חודשים)</t>
    </r>
  </si>
  <si>
    <t xml:space="preserve">תאריך: </t>
  </si>
  <si>
    <t>סה"כ טבלה א' - חומרה + תכנה</t>
  </si>
  <si>
    <t>סה"כ טבלה ב' - תחזוקה</t>
  </si>
  <si>
    <t>סה"כ הצעת המציע לתקופת ההתקשרות הראשונה בת 36 חודשים בש"ח (לא כולל מע"מ) לצורך השוואת הצעות - טבלה א' + טבלה ב'</t>
  </si>
  <si>
    <t>טבלה ג' - סיכום</t>
  </si>
  <si>
    <t>אחוז תחזוקה שנתי מוצע (%)</t>
  </si>
  <si>
    <t>שם החותם:</t>
  </si>
  <si>
    <t>תפקיד:</t>
  </si>
  <si>
    <t>חתימת המציע</t>
  </si>
  <si>
    <t>חותמת המציע</t>
  </si>
  <si>
    <t>נספח B - טבלת תמורה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</si>
</sst>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₪&quot;#,##0.00"/>
    <numFmt numFmtId="165" formatCode="&quot;₪&quot;\ #,##0.00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b/>
      <sz val="12"/>
      <name val="David"/>
      <family val="2"/>
      <charset val="177"/>
    </font>
    <font>
      <sz val="12"/>
      <name val="David"/>
      <family val="2"/>
    </font>
    <font>
      <b/>
      <u/>
      <sz val="12"/>
      <name val="David"/>
      <family val="2"/>
    </font>
    <font>
      <b/>
      <sz val="12"/>
      <color rgb="FFFF0000"/>
      <name val="David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name val="David"/>
      <family val="2"/>
    </font>
    <font>
      <b/>
      <u/>
      <sz val="11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 applyAlignment="1">
      <alignment readingOrder="2"/>
    </xf>
    <xf numFmtId="0" fontId="6" fillId="0" borderId="0" xfId="0" applyFont="1" applyAlignment="1">
      <alignment vertical="center" readingOrder="2"/>
    </xf>
    <xf numFmtId="0" fontId="6" fillId="0" borderId="0" xfId="0" applyFont="1" applyAlignment="1">
      <alignment horizontal="center" readingOrder="2"/>
    </xf>
    <xf numFmtId="164" fontId="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3" fillId="5" borderId="1" xfId="1" applyNumberFormat="1" applyFont="1" applyFill="1" applyBorder="1" applyAlignment="1" applyProtection="1">
      <alignment horizontal="center" vertical="center" wrapText="1" readingOrder="2"/>
    </xf>
    <xf numFmtId="0" fontId="12" fillId="0" borderId="0" xfId="0" applyFont="1" applyAlignment="1">
      <alignment horizontal="center" readingOrder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3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 applyProtection="1">
      <alignment horizontal="center" vertical="center" wrapText="1" readingOrder="2"/>
    </xf>
    <xf numFmtId="164" fontId="13" fillId="5" borderId="1" xfId="0" applyNumberFormat="1" applyFont="1" applyFill="1" applyBorder="1" applyAlignment="1">
      <alignment vertical="center"/>
    </xf>
    <xf numFmtId="0" fontId="17" fillId="0" borderId="0" xfId="0" applyFont="1" applyAlignment="1">
      <alignment vertical="center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3" fillId="5" borderId="1" xfId="0" applyNumberFormat="1" applyFont="1" applyFill="1" applyBorder="1" applyAlignment="1">
      <alignment horizontal="center" vertical="center" wrapText="1" readingOrder="2"/>
    </xf>
    <xf numFmtId="9" fontId="5" fillId="3" borderId="1" xfId="6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readingOrder="2"/>
    </xf>
    <xf numFmtId="0" fontId="6" fillId="0" borderId="0" xfId="0" applyFont="1" applyAlignment="1">
      <alignment horizontal="left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horizontal="center" vertical="center" wrapText="1" readingOrder="2"/>
    </xf>
    <xf numFmtId="0" fontId="3" fillId="5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3" xfId="0" applyFont="1" applyFill="1" applyBorder="1" applyAlignment="1">
      <alignment horizontal="center" vertical="center" wrapText="1" readingOrder="2"/>
    </xf>
    <xf numFmtId="0" fontId="11" fillId="2" borderId="4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13" fillId="5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</cellXfs>
  <cellStyles count="7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Percent" xfId="6" builtinId="5"/>
    <cellStyle name="Percent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rgb="FFFFFF00"/>
    <pageSetUpPr fitToPage="1"/>
  </sheetPr>
  <dimension ref="A1:H30"/>
  <sheetViews>
    <sheetView rightToLeft="1" tabSelected="1" zoomScaleNormal="100" workbookViewId="0">
      <selection activeCell="I2" sqref="I2"/>
    </sheetView>
  </sheetViews>
  <sheetFormatPr defaultColWidth="9.125" defaultRowHeight="15" x14ac:dyDescent="0.2"/>
  <cols>
    <col min="1" max="1" width="9" style="3" customWidth="1"/>
    <col min="2" max="2" width="32" style="3" customWidth="1"/>
    <col min="3" max="3" width="14" style="3" customWidth="1"/>
    <col min="4" max="4" width="20.75" style="3" customWidth="1"/>
    <col min="5" max="5" width="19.75" style="3" customWidth="1"/>
    <col min="6" max="6" width="28.75" style="3" customWidth="1"/>
    <col min="7" max="7" width="0.375" style="1" customWidth="1"/>
    <col min="8" max="16384" width="9.125" style="1"/>
  </cols>
  <sheetData>
    <row r="1" spans="1:8" ht="27.6" customHeight="1" x14ac:dyDescent="0.2">
      <c r="A1" s="27" t="s">
        <v>54</v>
      </c>
      <c r="B1" s="27"/>
      <c r="C1" s="27"/>
      <c r="D1" s="27"/>
      <c r="E1" s="27"/>
      <c r="F1" s="27"/>
    </row>
    <row r="2" spans="1:8" ht="42" customHeight="1" x14ac:dyDescent="0.2">
      <c r="A2" s="27" t="s">
        <v>14</v>
      </c>
      <c r="B2" s="27"/>
      <c r="C2" s="27"/>
      <c r="D2" s="27"/>
      <c r="E2" s="27"/>
      <c r="F2" s="27"/>
    </row>
    <row r="3" spans="1:8" ht="28.9" customHeight="1" x14ac:dyDescent="0.2">
      <c r="A3" s="26" t="s">
        <v>10</v>
      </c>
      <c r="B3" s="26"/>
      <c r="C3" s="26"/>
      <c r="D3" s="26"/>
      <c r="E3" s="26"/>
      <c r="F3" s="26"/>
    </row>
    <row r="4" spans="1:8" ht="28.9" customHeight="1" x14ac:dyDescent="0.25">
      <c r="A4" s="29" t="s">
        <v>31</v>
      </c>
      <c r="B4" s="29"/>
      <c r="C4" s="29"/>
      <c r="D4" s="29"/>
      <c r="E4" s="29"/>
      <c r="F4" s="29"/>
      <c r="H4" s="6"/>
    </row>
    <row r="5" spans="1:8" ht="26.45" customHeight="1" x14ac:dyDescent="0.2">
      <c r="A5" s="18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</row>
    <row r="6" spans="1:8" s="2" customFormat="1" ht="135" customHeight="1" x14ac:dyDescent="0.2">
      <c r="A6" s="18" t="s">
        <v>1</v>
      </c>
      <c r="B6" s="18" t="s">
        <v>15</v>
      </c>
      <c r="C6" s="18" t="s">
        <v>0</v>
      </c>
      <c r="D6" s="18" t="s">
        <v>2</v>
      </c>
      <c r="E6" s="18" t="s">
        <v>11</v>
      </c>
      <c r="F6" s="18" t="s">
        <v>13</v>
      </c>
    </row>
    <row r="7" spans="1:8" s="2" customFormat="1" ht="52.9" customHeight="1" x14ac:dyDescent="0.2">
      <c r="A7" s="19">
        <v>1</v>
      </c>
      <c r="B7" s="20" t="s">
        <v>33</v>
      </c>
      <c r="C7" s="20" t="s">
        <v>12</v>
      </c>
      <c r="D7" s="20">
        <v>20</v>
      </c>
      <c r="E7" s="4"/>
      <c r="F7" s="21">
        <f t="shared" ref="F7:F19" si="0">E7*D7</f>
        <v>0</v>
      </c>
      <c r="G7" s="2">
        <f>IF(E7="",1,0)</f>
        <v>1</v>
      </c>
    </row>
    <row r="8" spans="1:8" s="2" customFormat="1" ht="52.9" customHeight="1" x14ac:dyDescent="0.2">
      <c r="A8" s="19">
        <v>2</v>
      </c>
      <c r="B8" s="20" t="s">
        <v>34</v>
      </c>
      <c r="C8" s="20" t="s">
        <v>12</v>
      </c>
      <c r="D8" s="20">
        <v>100</v>
      </c>
      <c r="E8" s="4"/>
      <c r="F8" s="21">
        <f t="shared" si="0"/>
        <v>0</v>
      </c>
      <c r="G8" s="2">
        <f t="shared" ref="G8:G19" si="1">IF(E8="",1,0)</f>
        <v>1</v>
      </c>
    </row>
    <row r="9" spans="1:8" s="2" customFormat="1" ht="52.9" customHeight="1" x14ac:dyDescent="0.2">
      <c r="A9" s="19">
        <v>3</v>
      </c>
      <c r="B9" s="20" t="s">
        <v>35</v>
      </c>
      <c r="C9" s="20" t="s">
        <v>12</v>
      </c>
      <c r="D9" s="20">
        <v>12</v>
      </c>
      <c r="E9" s="4"/>
      <c r="F9" s="21">
        <f t="shared" si="0"/>
        <v>0</v>
      </c>
      <c r="G9" s="2">
        <f t="shared" si="1"/>
        <v>1</v>
      </c>
    </row>
    <row r="10" spans="1:8" s="2" customFormat="1" ht="52.9" customHeight="1" x14ac:dyDescent="0.2">
      <c r="A10" s="19">
        <v>4</v>
      </c>
      <c r="B10" s="20" t="s">
        <v>36</v>
      </c>
      <c r="C10" s="20" t="s">
        <v>12</v>
      </c>
      <c r="D10" s="20">
        <v>30</v>
      </c>
      <c r="E10" s="4"/>
      <c r="F10" s="21">
        <f t="shared" si="0"/>
        <v>0</v>
      </c>
      <c r="G10" s="2">
        <f t="shared" si="1"/>
        <v>1</v>
      </c>
    </row>
    <row r="11" spans="1:8" s="2" customFormat="1" ht="52.9" customHeight="1" x14ac:dyDescent="0.2">
      <c r="A11" s="19">
        <v>5</v>
      </c>
      <c r="B11" s="20" t="s">
        <v>37</v>
      </c>
      <c r="C11" s="20" t="s">
        <v>12</v>
      </c>
      <c r="D11" s="20">
        <v>10</v>
      </c>
      <c r="E11" s="4"/>
      <c r="F11" s="21">
        <f t="shared" si="0"/>
        <v>0</v>
      </c>
      <c r="G11" s="2">
        <f t="shared" si="1"/>
        <v>1</v>
      </c>
    </row>
    <row r="12" spans="1:8" s="2" customFormat="1" ht="52.9" customHeight="1" x14ac:dyDescent="0.2">
      <c r="A12" s="19">
        <v>6</v>
      </c>
      <c r="B12" s="20" t="s">
        <v>38</v>
      </c>
      <c r="C12" s="20" t="s">
        <v>12</v>
      </c>
      <c r="D12" s="20">
        <v>1</v>
      </c>
      <c r="E12" s="4"/>
      <c r="F12" s="21">
        <f t="shared" si="0"/>
        <v>0</v>
      </c>
      <c r="G12" s="2">
        <f t="shared" si="1"/>
        <v>1</v>
      </c>
    </row>
    <row r="13" spans="1:8" s="2" customFormat="1" ht="52.9" customHeight="1" x14ac:dyDescent="0.2">
      <c r="A13" s="19">
        <v>7</v>
      </c>
      <c r="B13" s="20" t="s">
        <v>39</v>
      </c>
      <c r="C13" s="20" t="s">
        <v>12</v>
      </c>
      <c r="D13" s="20">
        <v>1</v>
      </c>
      <c r="E13" s="4"/>
      <c r="F13" s="21">
        <f t="shared" si="0"/>
        <v>0</v>
      </c>
      <c r="G13" s="2">
        <f t="shared" si="1"/>
        <v>1</v>
      </c>
    </row>
    <row r="14" spans="1:8" s="2" customFormat="1" ht="52.9" customHeight="1" x14ac:dyDescent="0.2">
      <c r="A14" s="19">
        <v>8</v>
      </c>
      <c r="B14" s="20" t="s">
        <v>40</v>
      </c>
      <c r="C14" s="20" t="s">
        <v>12</v>
      </c>
      <c r="D14" s="20">
        <v>2</v>
      </c>
      <c r="E14" s="4"/>
      <c r="F14" s="21">
        <f t="shared" si="0"/>
        <v>0</v>
      </c>
      <c r="G14" s="2">
        <f t="shared" si="1"/>
        <v>1</v>
      </c>
    </row>
    <row r="15" spans="1:8" ht="68.25" customHeight="1" x14ac:dyDescent="0.2">
      <c r="A15" s="19">
        <v>9</v>
      </c>
      <c r="B15" s="20" t="s">
        <v>41</v>
      </c>
      <c r="C15" s="20" t="s">
        <v>9</v>
      </c>
      <c r="D15" s="20">
        <v>1</v>
      </c>
      <c r="E15" s="4"/>
      <c r="F15" s="21">
        <f t="shared" si="0"/>
        <v>0</v>
      </c>
      <c r="G15" s="2">
        <f t="shared" si="1"/>
        <v>1</v>
      </c>
    </row>
    <row r="16" spans="1:8" s="2" customFormat="1" ht="45.75" customHeight="1" x14ac:dyDescent="0.2">
      <c r="A16" s="19">
        <v>10</v>
      </c>
      <c r="B16" s="20" t="s">
        <v>42</v>
      </c>
      <c r="C16" s="20" t="s">
        <v>12</v>
      </c>
      <c r="D16" s="20">
        <v>1</v>
      </c>
      <c r="E16" s="4"/>
      <c r="F16" s="21">
        <f t="shared" si="0"/>
        <v>0</v>
      </c>
      <c r="G16" s="2">
        <f t="shared" si="1"/>
        <v>1</v>
      </c>
    </row>
    <row r="17" spans="1:7" s="2" customFormat="1" ht="52.9" customHeight="1" x14ac:dyDescent="0.2">
      <c r="A17" s="19">
        <v>11</v>
      </c>
      <c r="B17" s="20" t="s">
        <v>43</v>
      </c>
      <c r="C17" s="20" t="s">
        <v>12</v>
      </c>
      <c r="D17" s="20">
        <v>1</v>
      </c>
      <c r="E17" s="4"/>
      <c r="F17" s="21">
        <f t="shared" si="0"/>
        <v>0</v>
      </c>
      <c r="G17" s="2">
        <f t="shared" si="1"/>
        <v>1</v>
      </c>
    </row>
    <row r="18" spans="1:7" s="2" customFormat="1" ht="33" customHeight="1" x14ac:dyDescent="0.2">
      <c r="A18" s="30" t="s">
        <v>27</v>
      </c>
      <c r="B18" s="31"/>
      <c r="C18" s="31"/>
      <c r="D18" s="31"/>
      <c r="E18" s="32"/>
      <c r="F18" s="22">
        <f>SUM(F7:F17)</f>
        <v>0</v>
      </c>
    </row>
    <row r="19" spans="1:7" ht="137.25" customHeight="1" x14ac:dyDescent="0.2">
      <c r="A19" s="19">
        <v>12</v>
      </c>
      <c r="B19" s="20" t="s">
        <v>16</v>
      </c>
      <c r="C19" s="20" t="s">
        <v>9</v>
      </c>
      <c r="D19" s="20">
        <v>1</v>
      </c>
      <c r="E19" s="4"/>
      <c r="F19" s="21">
        <f t="shared" si="0"/>
        <v>0</v>
      </c>
      <c r="G19" s="2">
        <f t="shared" si="1"/>
        <v>1</v>
      </c>
    </row>
    <row r="20" spans="1:7" s="2" customFormat="1" ht="52.9" customHeight="1" x14ac:dyDescent="0.2">
      <c r="A20" s="28" t="s">
        <v>28</v>
      </c>
      <c r="B20" s="28"/>
      <c r="C20" s="28"/>
      <c r="D20" s="28"/>
      <c r="E20" s="28"/>
      <c r="F20" s="5">
        <f>SUM(F18:F19)</f>
        <v>0</v>
      </c>
      <c r="G20" s="2">
        <f>SUM(G7:G19)</f>
        <v>12</v>
      </c>
    </row>
    <row r="23" spans="1:7" ht="23.25" x14ac:dyDescent="0.2">
      <c r="F23" s="17" t="str">
        <f>IF(G20=0,"הצעה הושלמה","הצעה חסרה")</f>
        <v>הצעה חסרה</v>
      </c>
    </row>
    <row r="28" spans="1:7" x14ac:dyDescent="0.2">
      <c r="B28" s="25" t="s">
        <v>52</v>
      </c>
      <c r="C28" s="24"/>
      <c r="D28" s="24"/>
    </row>
    <row r="29" spans="1:7" x14ac:dyDescent="0.2">
      <c r="B29" s="25"/>
    </row>
    <row r="30" spans="1:7" x14ac:dyDescent="0.2">
      <c r="B30" s="25" t="s">
        <v>53</v>
      </c>
      <c r="C30" s="24"/>
      <c r="D30" s="24"/>
    </row>
  </sheetData>
  <sheetProtection algorithmName="SHA-512" hashValue="jzS7xhfDyf063NDyxbEyVbZkcjvoivkaEbR5fAEZ6Y2lHnKV4D1dMB8RcgyXRe5jrKJgYG+6SDhMX8hZjfG7Vg==" saltValue="4YHgDuFVi5mZAE8WaooqcQ==" spinCount="100000" sheet="1" objects="1" scenarios="1"/>
  <mergeCells count="6">
    <mergeCell ref="A3:F3"/>
    <mergeCell ref="A2:F2"/>
    <mergeCell ref="A1:F1"/>
    <mergeCell ref="A20:E20"/>
    <mergeCell ref="A4:F4"/>
    <mergeCell ref="A18:E18"/>
  </mergeCells>
  <pageMargins left="0.59055118110236227" right="0.59055118110236227" top="0.74803149606299213" bottom="0.74803149606299213" header="0.31496062992125984" footer="0.31496062992125984"/>
  <pageSetup paperSize="9" scale="66" orientation="landscape" horizontalDpi="200" verticalDpi="200" r:id="rId1"/>
  <headerFooter>
    <oddFooter>&amp;C_x000D_&amp;1#&amp;"Calibri"&amp;10&amp;K000000 מידע פומבי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rightToLeft="1" workbookViewId="0">
      <selection activeCell="J3" sqref="J3"/>
    </sheetView>
  </sheetViews>
  <sheetFormatPr defaultRowHeight="14.25" x14ac:dyDescent="0.2"/>
  <cols>
    <col min="1" max="1" width="33.625" customWidth="1"/>
    <col min="2" max="2" width="13.25" customWidth="1"/>
    <col min="3" max="3" width="13.75" customWidth="1"/>
    <col min="4" max="4" width="18" customWidth="1"/>
    <col min="5" max="5" width="15.375" customWidth="1"/>
    <col min="6" max="6" width="19.875" customWidth="1"/>
    <col min="7" max="7" width="19.75" customWidth="1"/>
    <col min="8" max="8" width="0.5" customWidth="1"/>
  </cols>
  <sheetData>
    <row r="1" spans="1:8" ht="18.75" customHeight="1" x14ac:dyDescent="0.2">
      <c r="A1" s="33" t="s">
        <v>54</v>
      </c>
      <c r="B1" s="34"/>
      <c r="C1" s="34"/>
      <c r="D1" s="34"/>
      <c r="E1" s="34"/>
      <c r="F1" s="34"/>
      <c r="G1" s="35"/>
    </row>
    <row r="2" spans="1:8" ht="33.75" customHeight="1" x14ac:dyDescent="0.2">
      <c r="A2" s="33" t="s">
        <v>14</v>
      </c>
      <c r="B2" s="34"/>
      <c r="C2" s="34"/>
      <c r="D2" s="34"/>
      <c r="E2" s="34"/>
      <c r="F2" s="34"/>
      <c r="G2" s="35"/>
    </row>
    <row r="3" spans="1:8" ht="15.75" customHeight="1" x14ac:dyDescent="0.2">
      <c r="A3" s="36" t="s">
        <v>10</v>
      </c>
      <c r="B3" s="37"/>
      <c r="C3" s="37"/>
      <c r="D3" s="37"/>
      <c r="E3" s="37"/>
      <c r="F3" s="37"/>
      <c r="G3" s="38"/>
    </row>
    <row r="4" spans="1:8" ht="24.75" customHeight="1" x14ac:dyDescent="0.2">
      <c r="A4" s="39" t="s">
        <v>32</v>
      </c>
      <c r="B4" s="40"/>
      <c r="C4" s="40"/>
      <c r="D4" s="40"/>
      <c r="E4" s="40"/>
      <c r="F4" s="40"/>
      <c r="G4" s="41"/>
    </row>
    <row r="5" spans="1:8" ht="87" customHeight="1" x14ac:dyDescent="0.2">
      <c r="A5" s="7" t="s">
        <v>17</v>
      </c>
      <c r="B5" s="7" t="s">
        <v>0</v>
      </c>
      <c r="C5" s="7" t="s">
        <v>18</v>
      </c>
      <c r="D5" s="7" t="s">
        <v>19</v>
      </c>
      <c r="E5" s="7" t="s">
        <v>49</v>
      </c>
      <c r="F5" s="7" t="s">
        <v>20</v>
      </c>
      <c r="G5" s="7" t="s">
        <v>21</v>
      </c>
    </row>
    <row r="6" spans="1:8" ht="15.75" x14ac:dyDescent="0.2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22</v>
      </c>
      <c r="G6" s="8" t="s">
        <v>23</v>
      </c>
    </row>
    <row r="7" spans="1:8" ht="31.5" x14ac:dyDescent="0.2">
      <c r="A7" s="9" t="s">
        <v>30</v>
      </c>
      <c r="B7" s="10" t="s">
        <v>24</v>
      </c>
      <c r="C7" s="10">
        <v>4</v>
      </c>
      <c r="D7" s="12">
        <f>'טבלה א'' - חומרה + תכנה'!F18</f>
        <v>0</v>
      </c>
      <c r="E7" s="23"/>
      <c r="F7" s="13">
        <f>D7*E7</f>
        <v>0</v>
      </c>
      <c r="G7" s="13">
        <f>F7*C7</f>
        <v>0</v>
      </c>
      <c r="H7" s="2">
        <f>IF(E7="",1,0)</f>
        <v>1</v>
      </c>
    </row>
    <row r="8" spans="1:8" ht="42.75" customHeight="1" x14ac:dyDescent="0.2">
      <c r="A8" s="42" t="s">
        <v>29</v>
      </c>
      <c r="B8" s="42"/>
      <c r="C8" s="42"/>
      <c r="D8" s="42"/>
      <c r="E8" s="42"/>
      <c r="F8" s="42"/>
      <c r="G8" s="14">
        <f>G7</f>
        <v>0</v>
      </c>
    </row>
    <row r="12" spans="1:8" ht="23.25" x14ac:dyDescent="0.2">
      <c r="F12" s="17" t="str">
        <f>IF(H7=0,"הצעה הושלמה","הצעה חסרה")</f>
        <v>הצעה חסרה</v>
      </c>
    </row>
    <row r="14" spans="1:8" ht="15" x14ac:dyDescent="0.2">
      <c r="A14" s="25" t="s">
        <v>52</v>
      </c>
      <c r="B14" s="24"/>
      <c r="C14" s="24"/>
    </row>
    <row r="15" spans="1:8" ht="15" x14ac:dyDescent="0.2">
      <c r="A15" s="25"/>
      <c r="B15" s="3"/>
      <c r="C15" s="3"/>
    </row>
    <row r="16" spans="1:8" ht="15" x14ac:dyDescent="0.2">
      <c r="A16" s="25" t="s">
        <v>53</v>
      </c>
      <c r="B16" s="24"/>
      <c r="C16" s="24"/>
    </row>
  </sheetData>
  <mergeCells count="5">
    <mergeCell ref="A1:G1"/>
    <mergeCell ref="A2:G2"/>
    <mergeCell ref="A3:G3"/>
    <mergeCell ref="A4:G4"/>
    <mergeCell ref="A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8280-807D-4ABA-BBB0-B35246446266}">
  <dimension ref="A1:G20"/>
  <sheetViews>
    <sheetView rightToLeft="1" workbookViewId="0">
      <selection activeCell="I2" sqref="I2"/>
    </sheetView>
  </sheetViews>
  <sheetFormatPr defaultRowHeight="14.25" x14ac:dyDescent="0.2"/>
  <cols>
    <col min="7" max="7" width="13" bestFit="1" customWidth="1"/>
  </cols>
  <sheetData>
    <row r="1" spans="1:7" ht="18.75" customHeight="1" x14ac:dyDescent="0.2">
      <c r="A1" s="33" t="s">
        <v>54</v>
      </c>
      <c r="B1" s="34"/>
      <c r="C1" s="34"/>
      <c r="D1" s="34"/>
      <c r="E1" s="34"/>
      <c r="F1" s="34"/>
      <c r="G1" s="35"/>
    </row>
    <row r="2" spans="1:7" ht="60" customHeight="1" x14ac:dyDescent="0.2">
      <c r="A2" s="33" t="s">
        <v>14</v>
      </c>
      <c r="B2" s="34"/>
      <c r="C2" s="34"/>
      <c r="D2" s="34"/>
      <c r="E2" s="34"/>
      <c r="F2" s="34"/>
      <c r="G2" s="35"/>
    </row>
    <row r="3" spans="1:7" ht="45" customHeight="1" x14ac:dyDescent="0.2">
      <c r="A3" s="47" t="s">
        <v>48</v>
      </c>
      <c r="B3" s="48"/>
      <c r="C3" s="48"/>
      <c r="D3" s="48"/>
      <c r="E3" s="48"/>
      <c r="F3" s="48"/>
      <c r="G3" s="49"/>
    </row>
    <row r="4" spans="1:7" ht="30" customHeight="1" x14ac:dyDescent="0.2">
      <c r="A4" s="45" t="s">
        <v>45</v>
      </c>
      <c r="B4" s="45"/>
      <c r="C4" s="45"/>
      <c r="D4" s="45"/>
      <c r="E4" s="45"/>
      <c r="F4" s="45"/>
      <c r="G4" s="15">
        <f>'טבלה א'' - חומרה + תכנה'!F20</f>
        <v>0</v>
      </c>
    </row>
    <row r="5" spans="1:7" ht="29.25" customHeight="1" x14ac:dyDescent="0.2">
      <c r="A5" s="45" t="s">
        <v>46</v>
      </c>
      <c r="B5" s="45"/>
      <c r="C5" s="45"/>
      <c r="D5" s="45"/>
      <c r="E5" s="45"/>
      <c r="F5" s="45"/>
      <c r="G5" s="15">
        <f>'טבלה ב'' - תחזוקה'!G8</f>
        <v>0</v>
      </c>
    </row>
    <row r="6" spans="1:7" ht="43.5" customHeight="1" x14ac:dyDescent="0.2">
      <c r="A6" s="46" t="s">
        <v>47</v>
      </c>
      <c r="B6" s="46"/>
      <c r="C6" s="46"/>
      <c r="D6" s="46"/>
      <c r="E6" s="46"/>
      <c r="F6" s="46"/>
      <c r="G6" s="16">
        <f>SUM(G4,G5)</f>
        <v>0</v>
      </c>
    </row>
    <row r="12" spans="1:7" ht="45.75" customHeight="1" x14ac:dyDescent="0.2">
      <c r="A12" s="43" t="s">
        <v>25</v>
      </c>
      <c r="B12" s="43"/>
      <c r="C12" s="43"/>
      <c r="D12" s="43"/>
      <c r="E12" s="43"/>
      <c r="F12" s="43"/>
      <c r="G12" s="43"/>
    </row>
    <row r="13" spans="1:7" ht="15.75" x14ac:dyDescent="0.25">
      <c r="A13" s="44" t="s">
        <v>50</v>
      </c>
      <c r="B13" s="44"/>
      <c r="C13" s="44"/>
      <c r="D13" s="44"/>
      <c r="E13" s="44"/>
      <c r="F13" s="44"/>
      <c r="G13" s="44"/>
    </row>
    <row r="14" spans="1:7" ht="15.75" x14ac:dyDescent="0.25">
      <c r="A14" s="44" t="s">
        <v>51</v>
      </c>
      <c r="B14" s="44"/>
      <c r="C14" s="44"/>
      <c r="D14" s="44"/>
      <c r="E14" s="44"/>
      <c r="F14" s="44"/>
      <c r="G14" s="44"/>
    </row>
    <row r="15" spans="1:7" ht="15.75" x14ac:dyDescent="0.25">
      <c r="A15" s="44" t="s">
        <v>44</v>
      </c>
      <c r="B15" s="44"/>
      <c r="C15" s="44"/>
      <c r="D15" s="44"/>
      <c r="E15" s="44"/>
      <c r="F15" s="44"/>
      <c r="G15" s="44"/>
    </row>
    <row r="20" spans="1:1" ht="15.75" x14ac:dyDescent="0.25">
      <c r="A20" s="11" t="s">
        <v>26</v>
      </c>
    </row>
  </sheetData>
  <mergeCells count="10">
    <mergeCell ref="A15:G15"/>
    <mergeCell ref="A4:F4"/>
    <mergeCell ref="A5:F5"/>
    <mergeCell ref="A6:F6"/>
    <mergeCell ref="A3:G3"/>
    <mergeCell ref="A1:G1"/>
    <mergeCell ref="A2:G2"/>
    <mergeCell ref="A12:G12"/>
    <mergeCell ref="A13:G13"/>
    <mergeCell ref="A14:G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טבלה א' - חומרה + תכנה</vt:lpstr>
      <vt:lpstr>טבלה ב' - תחזוקה</vt:lpstr>
      <vt:lpstr>טבלה ג' - ‏סיכום</vt:lpstr>
      <vt:lpstr>'טבלה א'' - חומרה + תכנה'!WPrint_Area_W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2025-05-25T11:15:13Z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dafb5f-8f4b-4e73-ae0f-c3194789a1d8_Enabled">
    <vt:lpwstr>true</vt:lpwstr>
  </property>
  <property fmtid="{D5CDD505-2E9C-101B-9397-08002B2CF9AE}" pid="3" name="MSIP_Label_57dafb5f-8f4b-4e73-ae0f-c3194789a1d8_SetDate">
    <vt:lpwstr>2025-01-02T13:03:15Z</vt:lpwstr>
  </property>
  <property fmtid="{D5CDD505-2E9C-101B-9397-08002B2CF9AE}" pid="4" name="MSIP_Label_57dafb5f-8f4b-4e73-ae0f-c3194789a1d8_Method">
    <vt:lpwstr>Privileged</vt:lpwstr>
  </property>
  <property fmtid="{D5CDD505-2E9C-101B-9397-08002B2CF9AE}" pid="5" name="MSIP_Label_57dafb5f-8f4b-4e73-ae0f-c3194789a1d8_Name">
    <vt:lpwstr>מידע פומבי</vt:lpwstr>
  </property>
  <property fmtid="{D5CDD505-2E9C-101B-9397-08002B2CF9AE}" pid="6" name="MSIP_Label_57dafb5f-8f4b-4e73-ae0f-c3194789a1d8_SiteId">
    <vt:lpwstr>6a7f9502-9cc4-4fb7-818b-a347c8495690</vt:lpwstr>
  </property>
  <property fmtid="{D5CDD505-2E9C-101B-9397-08002B2CF9AE}" pid="7" name="MSIP_Label_57dafb5f-8f4b-4e73-ae0f-c3194789a1d8_ActionId">
    <vt:lpwstr>57f53501-c3cc-48a7-8733-9d6936913e70</vt:lpwstr>
  </property>
  <property fmtid="{D5CDD505-2E9C-101B-9397-08002B2CF9AE}" pid="8" name="MSIP_Label_57dafb5f-8f4b-4e73-ae0f-c3194789a1d8_ContentBits">
    <vt:lpwstr>2</vt:lpwstr>
  </property>
</Properties>
</file>