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דנה לבני\מכרזים\הדברת מזיקים - 126349\מסמכי המכרז\לפרסום\"/>
    </mc:Choice>
  </mc:AlternateContent>
  <xr:revisionPtr revIDLastSave="0" documentId="13_ncr:1_{B30A8014-D5A5-4CC4-8F44-2F2CFDCE4F3C}" xr6:coauthVersionLast="47" xr6:coauthVersionMax="47" xr10:uidLastSave="{00000000-0000-0000-0000-000000000000}"/>
  <bookViews>
    <workbookView xWindow="-28920" yWindow="-210" windowWidth="29040" windowHeight="15840" xr2:uid="{00000000-000D-0000-FFFF-FFFF00000000}"/>
  </bookViews>
  <sheets>
    <sheet name="טבלת תמורה - אזור צפון" sheetId="2" r:id="rId1"/>
    <sheet name="טבלת תמורה - אזור דרום " sheetId="4" r:id="rId2"/>
  </sheets>
  <definedNames>
    <definedName name="_xlnm.Print_Area" localSheetId="1">'טבלת תמורה - אזור דרום '!$A$2:$I$39</definedName>
    <definedName name="_xlnm.Print_Area" localSheetId="0">'טבלת תמורה - אזור צפון'!$A$2:$I$39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4" l="1"/>
  <c r="G63" i="4" s="1"/>
  <c r="G62" i="2"/>
  <c r="G63" i="2" s="1"/>
  <c r="G57" i="4" l="1"/>
  <c r="I57" i="4" s="1"/>
  <c r="G56" i="4"/>
  <c r="I56" i="4" s="1"/>
  <c r="G55" i="4"/>
  <c r="I55" i="4" s="1"/>
  <c r="G54" i="4"/>
  <c r="I54" i="4" s="1"/>
  <c r="G53" i="4"/>
  <c r="I53" i="4" s="1"/>
  <c r="G52" i="4"/>
  <c r="I52" i="4" s="1"/>
  <c r="G51" i="4"/>
  <c r="I51" i="4" s="1"/>
  <c r="G50" i="4"/>
  <c r="I50" i="4" s="1"/>
  <c r="G49" i="4"/>
  <c r="I49" i="4" s="1"/>
  <c r="G48" i="4"/>
  <c r="I48" i="4" s="1"/>
  <c r="G47" i="4"/>
  <c r="I47" i="4" s="1"/>
  <c r="G46" i="4"/>
  <c r="I46" i="4" s="1"/>
  <c r="G45" i="4"/>
  <c r="I45" i="4" s="1"/>
  <c r="G44" i="4"/>
  <c r="I44" i="4" s="1"/>
  <c r="G43" i="4"/>
  <c r="I43" i="4" s="1"/>
  <c r="G42" i="4"/>
  <c r="I42" i="4" s="1"/>
  <c r="G41" i="4"/>
  <c r="I41" i="4" s="1"/>
  <c r="G40" i="4"/>
  <c r="I40" i="4" s="1"/>
  <c r="G39" i="4"/>
  <c r="I39" i="4" s="1"/>
  <c r="G38" i="4"/>
  <c r="I38" i="4" s="1"/>
  <c r="G33" i="4"/>
  <c r="I33" i="4" s="1"/>
  <c r="G32" i="4"/>
  <c r="I32" i="4" s="1"/>
  <c r="G27" i="4"/>
  <c r="I27" i="4" s="1"/>
  <c r="G26" i="4"/>
  <c r="I26" i="4" s="1"/>
  <c r="G25" i="4"/>
  <c r="I25" i="4" s="1"/>
  <c r="I28" i="4" s="1"/>
  <c r="G20" i="4"/>
  <c r="I20" i="4" s="1"/>
  <c r="G19" i="4"/>
  <c r="I19" i="4" s="1"/>
  <c r="G18" i="4"/>
  <c r="I18" i="4" s="1"/>
  <c r="G17" i="4"/>
  <c r="I17" i="4" s="1"/>
  <c r="G16" i="4"/>
  <c r="I16" i="4" s="1"/>
  <c r="G11" i="4"/>
  <c r="I11" i="4" s="1"/>
  <c r="G10" i="4"/>
  <c r="I10" i="4" s="1"/>
  <c r="G9" i="4"/>
  <c r="I9" i="4" s="1"/>
  <c r="G8" i="4"/>
  <c r="I8" i="4" s="1"/>
  <c r="G7" i="4"/>
  <c r="I7" i="4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I58" i="4" l="1"/>
  <c r="G64" i="4" s="1"/>
  <c r="I21" i="4"/>
  <c r="I12" i="4"/>
  <c r="I34" i="4"/>
  <c r="I58" i="2"/>
  <c r="G64" i="2" s="1"/>
  <c r="G33" i="2" l="1"/>
  <c r="I33" i="2" s="1"/>
  <c r="G32" i="2"/>
  <c r="I32" i="2" s="1"/>
  <c r="G26" i="2"/>
  <c r="I26" i="2" s="1"/>
  <c r="G27" i="2"/>
  <c r="I27" i="2" s="1"/>
  <c r="G25" i="2"/>
  <c r="I25" i="2" s="1"/>
  <c r="G17" i="2"/>
  <c r="I17" i="2" s="1"/>
  <c r="G18" i="2"/>
  <c r="I18" i="2" s="1"/>
  <c r="G19" i="2"/>
  <c r="I19" i="2" s="1"/>
  <c r="G20" i="2"/>
  <c r="I20" i="2" s="1"/>
  <c r="G16" i="2"/>
  <c r="I16" i="2" s="1"/>
  <c r="G8" i="2"/>
  <c r="I8" i="2" s="1"/>
  <c r="G9" i="2"/>
  <c r="I9" i="2" s="1"/>
  <c r="G10" i="2"/>
  <c r="I10" i="2" s="1"/>
  <c r="G11" i="2"/>
  <c r="I11" i="2" s="1"/>
  <c r="I34" i="2" l="1"/>
  <c r="I21" i="2"/>
  <c r="I28" i="2"/>
  <c r="G7" i="2"/>
  <c r="I7" i="2" s="1"/>
  <c r="I12" i="2" s="1"/>
</calcChain>
</file>

<file path=xl/sharedStrings.xml><?xml version="1.0" encoding="utf-8"?>
<sst xmlns="http://schemas.openxmlformats.org/spreadsheetml/2006/main" count="382" uniqueCount="84">
  <si>
    <t>מס"ד</t>
  </si>
  <si>
    <t>A</t>
  </si>
  <si>
    <t>B</t>
  </si>
  <si>
    <t>C</t>
  </si>
  <si>
    <t>D</t>
  </si>
  <si>
    <t>E</t>
  </si>
  <si>
    <t>F</t>
  </si>
  <si>
    <t>G</t>
  </si>
  <si>
    <t>H</t>
  </si>
  <si>
    <t>יחידת מידה</t>
  </si>
  <si>
    <t>יש למלא את התאים המסומנים בצהוב בלבד</t>
  </si>
  <si>
    <t>תאריך</t>
  </si>
  <si>
    <t>חותמת חברה</t>
  </si>
  <si>
    <t>חתימת מורשה חתימה מטעם המציע</t>
  </si>
  <si>
    <t>___________________________________</t>
  </si>
  <si>
    <t>טבלה א'1 - מחירון לטיפול מכרסמים</t>
  </si>
  <si>
    <t>סוג אתר</t>
  </si>
  <si>
    <t>יח'</t>
  </si>
  <si>
    <t>ענק</t>
  </si>
  <si>
    <t>גדול מאוד</t>
  </si>
  <si>
    <t>גדול</t>
  </si>
  <si>
    <t>בינוני</t>
  </si>
  <si>
    <t>קטן</t>
  </si>
  <si>
    <t xml:space="preserve">אומדן כמות טיפולים שנתית </t>
  </si>
  <si>
    <t>I</t>
  </si>
  <si>
    <t>מספר אתרים</t>
  </si>
  <si>
    <t>מחיר יחידה לאחר הפחתת הנחה ככל שניתנה בש"ח (לא כולל מע"מ) E*F=G</t>
  </si>
  <si>
    <t xml:space="preserve">אחוז הנחה מוצע על המחיר ליחידה </t>
  </si>
  <si>
    <t>טבלה ב' - מחירון להדברה באתרים מיוחדים</t>
  </si>
  <si>
    <t>מבני שו"ב (טיפולים באפריל, אוקטובר)</t>
  </si>
  <si>
    <t>מפגש מסילה \ מחסום (מאוייש + לא מאוייש)</t>
  </si>
  <si>
    <t>לופים + תחנות השנאה לא מאוייש)</t>
  </si>
  <si>
    <t>קרונות נוסעים / קטרים / תאי ניהוג</t>
  </si>
  <si>
    <t>מכרז מס' 126349 – בקשה לקבלת הצעות למתן שירותי הדברת מזיקים ומיגור יונים בשטחי רכבת ישראל</t>
  </si>
  <si>
    <t>נספח B - טבלת תמורה - אזור צפון</t>
  </si>
  <si>
    <t>נספח B - טבלת תמורה - אזור דרום</t>
  </si>
  <si>
    <t>סה"כ מחיר ל-12 חודשים בש"ח (לא כולל מע"מ)
(G*C*H)</t>
  </si>
  <si>
    <t>הדברה בקרונות נוסעים מכל סוג שהוא</t>
  </si>
  <si>
    <t>טבלה ג' - הדברת קרונות וקטרים</t>
  </si>
  <si>
    <t>לכידת נחש</t>
  </si>
  <si>
    <t>פינוי פגרים : חתול \ כלב וכדומה ( לא כולל פינוי שמבוצע במסגרת הטיפול )</t>
  </si>
  <si>
    <t>תיבת האכלה \ ניטור קשיחה וננעלת למכרסמים כולל קשירה, שילוט וכד'</t>
  </si>
  <si>
    <t>לוח דבק למכרסמים \ תיבת ניטור גודל 30/15</t>
  </si>
  <si>
    <t>לוח דבק למכרסמים 35/21</t>
  </si>
  <si>
    <t>ציפורים - התקנת רשתות</t>
  </si>
  <si>
    <t>יונים -התקנת רשתות</t>
  </si>
  <si>
    <t>מלכודת יונים</t>
  </si>
  <si>
    <t>צייד יונים</t>
  </si>
  <si>
    <t>שקיות לזבובים עם חומר משיכה</t>
  </si>
  <si>
    <t>מלכודת קפיץ עץ</t>
  </si>
  <si>
    <t>צרעות – הצבת מלכודות במסגרת טיפול</t>
  </si>
  <si>
    <t>חתולים – חילוץ וסירוס/עיקור בהתאם למפרט הטכני</t>
  </si>
  <si>
    <t>סופח ריח</t>
  </si>
  <si>
    <t>חרקן + לוח דבק</t>
  </si>
  <si>
    <t>מטר רץ</t>
  </si>
  <si>
    <t>מ"ר</t>
  </si>
  <si>
    <t>קומפלט</t>
  </si>
  <si>
    <t>שעה</t>
  </si>
  <si>
    <t>חדר /  מ"ר</t>
  </si>
  <si>
    <t>עובד יומי לתיקוני רשת (8 שעות עבודה)</t>
  </si>
  <si>
    <t>טבלה א'2 - מחירון לטיפול מכרסמים + ריסוס</t>
  </si>
  <si>
    <t>מחיר יחידה לאחר הפחתת הנחה ככל שניתנה בש"ח (לא כולל מע"מ) D*E=F</t>
  </si>
  <si>
    <t>מחיר פתיחה לטיפול בודד בש"ח (לא כולל מע"מ)</t>
  </si>
  <si>
    <t>הדברת זוחלים, מעופפים,פרוקי רגלים לרבות צרעות , דבורים, זבובים</t>
  </si>
  <si>
    <t xml:space="preserve">הדברת פשפש המיטה </t>
  </si>
  <si>
    <t>הדברת פרעושים, קרציות</t>
  </si>
  <si>
    <t>סוג העבודה</t>
  </si>
  <si>
    <t>סה"כ טבלה א'1 - מחירון לטיפול מכרסמים</t>
  </si>
  <si>
    <t>סה"כ טבלה א'2 - מחירון לטיפול מכרסמים + ריסוס</t>
  </si>
  <si>
    <t>סה"כ טבלה ב' - מחירון להדברה באתרים מיוחדים</t>
  </si>
  <si>
    <t>סה"כ טבלה ג' - מחירון הדברת קרונות וקטרים</t>
  </si>
  <si>
    <t>יונים – התקנת קוצים\ דוקרנים</t>
  </si>
  <si>
    <t xml:space="preserve">אומדן קריאות לטיפולים שנתי </t>
  </si>
  <si>
    <r>
      <t xml:space="preserve">אחוז הנחה מוצע על המחיר ליחידה בש"ח </t>
    </r>
    <r>
      <rPr>
        <b/>
        <sz val="12"/>
        <color rgb="FFFF0000"/>
        <rFont val="David"/>
        <family val="2"/>
      </rPr>
      <t xml:space="preserve">(מינימום 10%) </t>
    </r>
  </si>
  <si>
    <t xml:space="preserve">טבלה ד'1 - מחירון להדברה על פי קריאה מיוחדת </t>
  </si>
  <si>
    <t>טבלה ד' 2- תוספות לעבודה ממחירון דקל</t>
  </si>
  <si>
    <t>סה"כ מחיר ל-12 חודשים בש"ח (לא כולל מע"מ)
(F*G)</t>
  </si>
  <si>
    <t>סה"כ הצעה כספית לתקופת ההתקשרות הראשונה בת 12 חודשים בש"ח (לא כולל מע"מ) (סיכום טבלאות א'1+א'2+ב'+ג'+ד'1+ד'2)</t>
  </si>
  <si>
    <t xml:space="preserve">סה"כ טבלה ד'1 - מחירון להדברה על פי קריאה מיוחדת  </t>
  </si>
  <si>
    <t>סה"כ טבלה ד' 2- תוספות לעבודה ממחירון דקל</t>
  </si>
  <si>
    <t>אחוז הנחה ממחירון דקל (דוג' עבודה בגובה, מנוף,במת הרמה, פיגום וכד')</t>
  </si>
  <si>
    <r>
      <t xml:space="preserve">אחוז הנחה מוצע על מחירון דקל </t>
    </r>
    <r>
      <rPr>
        <b/>
        <sz val="12"/>
        <color rgb="FFFF0000"/>
        <rFont val="David"/>
        <family val="2"/>
      </rPr>
      <t>(מינימום 10%)</t>
    </r>
  </si>
  <si>
    <t xml:space="preserve">סה"כ הצעת המציע ל-12 חודשים בש"ח (לא כולל מע"מ) </t>
  </si>
  <si>
    <t>אומדן כספי לתקופת ההתקשרות הראשונה בת 12 חודשים בש"ח לא כולל מע"מ לצורך השוואת הצעות בלבד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</si>
</sst>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₪&quot;\ #,##0.00"/>
    <numFmt numFmtId="165" formatCode="&quot;₪&quot;\ #,##0"/>
  </numFmts>
  <fonts count="15" x14ac:knownFonts="1">
    <font>
      <sz val="10"/>
      <color theme="1"/>
      <name val="Arial"/>
      <family val="2"/>
      <charset val="177"/>
    </font>
    <font>
      <b/>
      <u/>
      <sz val="16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b/>
      <sz val="12"/>
      <color rgb="FFFF0000"/>
      <name val="David"/>
      <family val="2"/>
    </font>
    <font>
      <b/>
      <sz val="16"/>
      <color theme="1"/>
      <name val="David"/>
      <family val="2"/>
    </font>
    <font>
      <b/>
      <sz val="14"/>
      <color theme="1"/>
      <name val="David"/>
      <family val="2"/>
    </font>
    <font>
      <b/>
      <sz val="14"/>
      <name val="David"/>
      <family val="2"/>
      <charset val="177"/>
    </font>
    <font>
      <b/>
      <sz val="14"/>
      <color theme="1"/>
      <name val="David"/>
      <family val="2"/>
      <charset val="177"/>
    </font>
    <font>
      <sz val="12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top" wrapText="1" readingOrder="2"/>
    </xf>
    <xf numFmtId="0" fontId="5" fillId="3" borderId="1" xfId="0" applyFont="1" applyFill="1" applyBorder="1" applyAlignment="1">
      <alignment horizontal="center" vertical="top" wrapText="1" readingOrder="2"/>
    </xf>
    <xf numFmtId="0" fontId="3" fillId="0" borderId="1" xfId="0" applyFont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top" wrapText="1" readingOrder="2"/>
    </xf>
    <xf numFmtId="0" fontId="7" fillId="4" borderId="1" xfId="0" applyFont="1" applyFill="1" applyBorder="1" applyAlignment="1">
      <alignment horizontal="right" vertical="top" wrapText="1" readingOrder="2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 readingOrder="2"/>
    </xf>
    <xf numFmtId="164" fontId="7" fillId="4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2"/>
    </xf>
    <xf numFmtId="10" fontId="6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top" wrapText="1" readingOrder="2"/>
    </xf>
    <xf numFmtId="0" fontId="5" fillId="5" borderId="1" xfId="0" applyFont="1" applyFill="1" applyBorder="1" applyAlignment="1">
      <alignment horizontal="center" vertical="top" wrapText="1" readingOrder="2"/>
    </xf>
    <xf numFmtId="164" fontId="4" fillId="4" borderId="1" xfId="0" applyNumberFormat="1" applyFont="1" applyFill="1" applyBorder="1" applyAlignment="1">
      <alignment horizontal="center" vertical="center" wrapText="1" readingOrder="1"/>
    </xf>
    <xf numFmtId="165" fontId="7" fillId="4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 readingOrder="1"/>
    </xf>
    <xf numFmtId="164" fontId="11" fillId="3" borderId="1" xfId="0" applyNumberFormat="1" applyFont="1" applyFill="1" applyBorder="1" applyAlignment="1">
      <alignment horizontal="center" vertical="center" wrapText="1" readingOrder="1"/>
    </xf>
    <xf numFmtId="164" fontId="11" fillId="5" borderId="1" xfId="0" applyNumberFormat="1" applyFont="1" applyFill="1" applyBorder="1" applyAlignment="1">
      <alignment horizontal="center" vertical="center" wrapText="1" readingOrder="1"/>
    </xf>
    <xf numFmtId="164" fontId="13" fillId="5" borderId="1" xfId="0" applyNumberFormat="1" applyFont="1" applyFill="1" applyBorder="1" applyAlignment="1">
      <alignment horizontal="center" vertical="center" wrapText="1" readingOrder="1"/>
    </xf>
    <xf numFmtId="165" fontId="14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top" wrapText="1" readingOrder="2"/>
    </xf>
    <xf numFmtId="0" fontId="6" fillId="0" borderId="2" xfId="0" applyFont="1" applyBorder="1" applyAlignment="1">
      <alignment horizontal="right" readingOrder="1"/>
    </xf>
    <xf numFmtId="0" fontId="6" fillId="0" borderId="3" xfId="0" applyFont="1" applyBorder="1" applyAlignment="1">
      <alignment horizontal="right" readingOrder="1"/>
    </xf>
    <xf numFmtId="0" fontId="7" fillId="4" borderId="2" xfId="0" applyFont="1" applyFill="1" applyBorder="1" applyAlignment="1">
      <alignment horizontal="right" vertical="center" wrapText="1" readingOrder="2"/>
    </xf>
    <xf numFmtId="0" fontId="7" fillId="4" borderId="3" xfId="0" applyFont="1" applyFill="1" applyBorder="1" applyAlignment="1">
      <alignment horizontal="right" vertical="center" wrapText="1" readingOrder="2"/>
    </xf>
    <xf numFmtId="0" fontId="11" fillId="5" borderId="2" xfId="0" applyFont="1" applyFill="1" applyBorder="1" applyAlignment="1">
      <alignment horizontal="right" vertical="center" wrapText="1" readingOrder="2"/>
    </xf>
    <xf numFmtId="0" fontId="11" fillId="5" borderId="4" xfId="0" applyFont="1" applyFill="1" applyBorder="1" applyAlignment="1">
      <alignment horizontal="right" vertical="center" wrapText="1" readingOrder="2"/>
    </xf>
    <xf numFmtId="0" fontId="11" fillId="5" borderId="3" xfId="0" applyFont="1" applyFill="1" applyBorder="1" applyAlignment="1">
      <alignment horizontal="right" vertical="center" wrapText="1" readingOrder="2"/>
    </xf>
    <xf numFmtId="0" fontId="10" fillId="5" borderId="2" xfId="0" applyFont="1" applyFill="1" applyBorder="1" applyAlignment="1">
      <alignment horizontal="center" vertical="center" wrapText="1" readingOrder="2"/>
    </xf>
    <xf numFmtId="0" fontId="10" fillId="5" borderId="4" xfId="0" applyFont="1" applyFill="1" applyBorder="1" applyAlignment="1">
      <alignment horizontal="center" vertical="center" wrapText="1" readingOrder="2"/>
    </xf>
    <xf numFmtId="0" fontId="10" fillId="5" borderId="3" xfId="0" applyFont="1" applyFill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right" wrapText="1" readingOrder="1"/>
    </xf>
    <xf numFmtId="0" fontId="6" fillId="0" borderId="3" xfId="0" applyFont="1" applyBorder="1" applyAlignment="1">
      <alignment horizontal="right" wrapText="1" readingOrder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readingOrder="1"/>
    </xf>
    <xf numFmtId="0" fontId="4" fillId="5" borderId="2" xfId="0" applyFont="1" applyFill="1" applyBorder="1" applyAlignment="1">
      <alignment horizontal="center" vertical="top" wrapText="1" readingOrder="2"/>
    </xf>
    <xf numFmtId="0" fontId="4" fillId="5" borderId="3" xfId="0" applyFont="1" applyFill="1" applyBorder="1" applyAlignment="1">
      <alignment horizontal="center" vertical="top" wrapText="1" readingOrder="2"/>
    </xf>
    <xf numFmtId="0" fontId="12" fillId="5" borderId="2" xfId="0" applyFont="1" applyFill="1" applyBorder="1" applyAlignment="1">
      <alignment horizontal="right" vertical="center" wrapText="1" readingOrder="2"/>
    </xf>
    <xf numFmtId="0" fontId="12" fillId="5" borderId="4" xfId="0" applyFont="1" applyFill="1" applyBorder="1" applyAlignment="1">
      <alignment horizontal="right" vertical="center" wrapText="1" readingOrder="2"/>
    </xf>
    <xf numFmtId="0" fontId="12" fillId="5" borderId="3" xfId="0" applyFont="1" applyFill="1" applyBorder="1" applyAlignment="1">
      <alignment horizontal="right" vertical="center" wrapText="1" readingOrder="2"/>
    </xf>
    <xf numFmtId="0" fontId="1" fillId="5" borderId="2" xfId="0" applyFont="1" applyFill="1" applyBorder="1" applyAlignment="1">
      <alignment horizontal="center" vertical="center" wrapText="1" readingOrder="2"/>
    </xf>
    <xf numFmtId="0" fontId="1" fillId="5" borderId="4" xfId="0" applyFont="1" applyFill="1" applyBorder="1" applyAlignment="1">
      <alignment horizontal="center" vertical="center" wrapText="1" readingOrder="2"/>
    </xf>
    <xf numFmtId="0" fontId="1" fillId="5" borderId="3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2"/>
    </xf>
    <xf numFmtId="0" fontId="13" fillId="5" borderId="2" xfId="0" applyFont="1" applyFill="1" applyBorder="1" applyAlignment="1">
      <alignment horizontal="right" vertical="center" wrapText="1" readingOrder="2"/>
    </xf>
    <xf numFmtId="0" fontId="13" fillId="5" borderId="4" xfId="0" applyFont="1" applyFill="1" applyBorder="1" applyAlignment="1">
      <alignment horizontal="right" vertical="center" wrapText="1" readingOrder="2"/>
    </xf>
    <xf numFmtId="0" fontId="13" fillId="5" borderId="3" xfId="0" applyFont="1" applyFill="1" applyBorder="1" applyAlignment="1">
      <alignment horizontal="right" vertical="center" wrapText="1" readingOrder="2"/>
    </xf>
    <xf numFmtId="164" fontId="10" fillId="5" borderId="2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4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 readingOrder="2"/>
    </xf>
    <xf numFmtId="0" fontId="6" fillId="5" borderId="2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right" vertical="center" wrapText="1" readingOrder="2"/>
    </xf>
    <xf numFmtId="0" fontId="13" fillId="3" borderId="4" xfId="0" applyFont="1" applyFill="1" applyBorder="1" applyAlignment="1">
      <alignment horizontal="right" vertical="center" wrapText="1" readingOrder="2"/>
    </xf>
    <xf numFmtId="0" fontId="13" fillId="3" borderId="3" xfId="0" applyFont="1" applyFill="1" applyBorder="1" applyAlignment="1">
      <alignment horizontal="right" vertical="center" wrapText="1" readingOrder="2"/>
    </xf>
    <xf numFmtId="0" fontId="11" fillId="3" borderId="2" xfId="0" applyFont="1" applyFill="1" applyBorder="1" applyAlignment="1">
      <alignment horizontal="right" vertical="center" wrapText="1" readingOrder="2"/>
    </xf>
    <xf numFmtId="0" fontId="11" fillId="3" borderId="4" xfId="0" applyFont="1" applyFill="1" applyBorder="1" applyAlignment="1">
      <alignment horizontal="right" vertical="center" wrapText="1" readingOrder="2"/>
    </xf>
    <xf numFmtId="0" fontId="11" fillId="3" borderId="3" xfId="0" applyFont="1" applyFill="1" applyBorder="1" applyAlignment="1">
      <alignment horizontal="right" vertical="center" wrapText="1" readingOrder="2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right" vertical="center" wrapText="1" readingOrder="2"/>
    </xf>
    <xf numFmtId="0" fontId="12" fillId="3" borderId="4" xfId="0" applyFont="1" applyFill="1" applyBorder="1" applyAlignment="1">
      <alignment horizontal="right" vertical="center" wrapText="1" readingOrder="2"/>
    </xf>
    <xf numFmtId="0" fontId="12" fillId="3" borderId="3" xfId="0" applyFont="1" applyFill="1" applyBorder="1" applyAlignment="1">
      <alignment horizontal="right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top" wrapText="1" readingOrder="2"/>
    </xf>
    <xf numFmtId="0" fontId="4" fillId="3" borderId="3" xfId="0" applyFont="1" applyFill="1" applyBorder="1" applyAlignment="1">
      <alignment horizontal="center" vertical="top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top" wrapText="1" readingOrder="2"/>
    </xf>
    <xf numFmtId="10" fontId="6" fillId="2" borderId="1" xfId="0" applyNumberFormat="1" applyFont="1" applyFill="1" applyBorder="1" applyAlignment="1" applyProtection="1">
      <alignment horizontal="center" vertical="center"/>
      <protection locked="0"/>
    </xf>
    <xf numFmtId="10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10" fontId="4" fillId="2" borderId="5" xfId="0" applyNumberFormat="1" applyFont="1" applyFill="1" applyBorder="1" applyAlignment="1" applyProtection="1">
      <alignment horizontal="center" vertical="center" wrapText="1" readingOrder="2"/>
      <protection locked="0"/>
    </xf>
    <xf numFmtId="10" fontId="4" fillId="2" borderId="6" xfId="0" applyNumberFormat="1" applyFont="1" applyFill="1" applyBorder="1" applyAlignment="1" applyProtection="1">
      <alignment horizontal="center" vertical="center" wrapText="1" readingOrder="2"/>
      <protection locked="0"/>
    </xf>
    <xf numFmtId="10" fontId="6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9491-DF09-447D-BB1C-7CB75EC0C917}">
  <sheetPr>
    <tabColor theme="3" tint="0.79998168889431442"/>
    <pageSetUpPr fitToPage="1"/>
  </sheetPr>
  <dimension ref="A1:I73"/>
  <sheetViews>
    <sheetView rightToLeft="1" tabSelected="1" zoomScale="90" zoomScaleNormal="90" workbookViewId="0">
      <selection activeCell="F7" sqref="F7"/>
    </sheetView>
  </sheetViews>
  <sheetFormatPr defaultColWidth="9.140625" defaultRowHeight="12.75" x14ac:dyDescent="0.2"/>
  <cols>
    <col min="1" max="1" width="6.140625" style="1" bestFit="1" customWidth="1"/>
    <col min="2" max="2" width="23.28515625" style="1" customWidth="1"/>
    <col min="3" max="3" width="12.5703125" style="1" bestFit="1" customWidth="1"/>
    <col min="4" max="4" width="11.5703125" style="1" customWidth="1"/>
    <col min="5" max="5" width="14.85546875" style="1" customWidth="1"/>
    <col min="6" max="6" width="16" style="1" customWidth="1"/>
    <col min="7" max="7" width="18.28515625" style="1" customWidth="1"/>
    <col min="8" max="8" width="11.140625" style="1" customWidth="1"/>
    <col min="9" max="9" width="16.85546875" style="1" customWidth="1"/>
    <col min="10" max="16384" width="9.140625" style="1"/>
  </cols>
  <sheetData>
    <row r="1" spans="1:9" ht="36.75" customHeight="1" x14ac:dyDescent="0.2">
      <c r="A1" s="89" t="s">
        <v>34</v>
      </c>
      <c r="B1" s="89"/>
      <c r="C1" s="89"/>
      <c r="D1" s="89"/>
      <c r="E1" s="89"/>
      <c r="F1" s="89"/>
      <c r="G1" s="89"/>
      <c r="H1" s="89"/>
      <c r="I1" s="89"/>
    </row>
    <row r="2" spans="1:9" ht="42.75" customHeight="1" x14ac:dyDescent="0.2">
      <c r="A2" s="89" t="s">
        <v>33</v>
      </c>
      <c r="B2" s="89"/>
      <c r="C2" s="89"/>
      <c r="D2" s="89"/>
      <c r="E2" s="89"/>
      <c r="F2" s="89"/>
      <c r="G2" s="89"/>
      <c r="H2" s="89"/>
      <c r="I2" s="89"/>
    </row>
    <row r="3" spans="1:9" ht="42.75" customHeight="1" x14ac:dyDescent="0.2">
      <c r="A3" s="57" t="s">
        <v>10</v>
      </c>
      <c r="B3" s="57"/>
      <c r="C3" s="57"/>
      <c r="D3" s="57"/>
      <c r="E3" s="57"/>
      <c r="F3" s="57"/>
      <c r="G3" s="57"/>
      <c r="H3" s="57"/>
      <c r="I3" s="57"/>
    </row>
    <row r="4" spans="1:9" s="2" customFormat="1" ht="41.25" customHeight="1" x14ac:dyDescent="0.25">
      <c r="A4" s="90" t="s">
        <v>15</v>
      </c>
      <c r="B4" s="90"/>
      <c r="C4" s="90"/>
      <c r="D4" s="90"/>
      <c r="E4" s="90"/>
      <c r="F4" s="90"/>
      <c r="G4" s="90"/>
      <c r="H4" s="90"/>
      <c r="I4" s="90"/>
    </row>
    <row r="5" spans="1:9" s="2" customFormat="1" ht="29.2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 t="s">
        <v>7</v>
      </c>
      <c r="H5" s="3" t="s">
        <v>8</v>
      </c>
      <c r="I5" s="3" t="s">
        <v>24</v>
      </c>
    </row>
    <row r="6" spans="1:9" s="2" customFormat="1" ht="78.75" x14ac:dyDescent="0.25">
      <c r="A6" s="5" t="s">
        <v>0</v>
      </c>
      <c r="B6" s="5" t="s">
        <v>16</v>
      </c>
      <c r="C6" s="5" t="s">
        <v>25</v>
      </c>
      <c r="D6" s="5" t="s">
        <v>9</v>
      </c>
      <c r="E6" s="5" t="s">
        <v>62</v>
      </c>
      <c r="F6" s="5" t="s">
        <v>27</v>
      </c>
      <c r="G6" s="5" t="s">
        <v>26</v>
      </c>
      <c r="H6" s="6" t="s">
        <v>23</v>
      </c>
      <c r="I6" s="5" t="s">
        <v>36</v>
      </c>
    </row>
    <row r="7" spans="1:9" s="2" customFormat="1" ht="15.75" x14ac:dyDescent="0.25">
      <c r="A7" s="10">
        <v>1</v>
      </c>
      <c r="B7" s="10" t="s">
        <v>18</v>
      </c>
      <c r="C7" s="10">
        <v>4</v>
      </c>
      <c r="D7" s="7" t="s">
        <v>17</v>
      </c>
      <c r="E7" s="8">
        <v>850</v>
      </c>
      <c r="F7" s="17"/>
      <c r="G7" s="9">
        <f>E7*(1-F7)</f>
        <v>850</v>
      </c>
      <c r="H7" s="7">
        <v>3</v>
      </c>
      <c r="I7" s="8">
        <f>G7*C7*H7</f>
        <v>10200</v>
      </c>
    </row>
    <row r="8" spans="1:9" s="2" customFormat="1" ht="15.75" x14ac:dyDescent="0.25">
      <c r="A8" s="10">
        <v>2</v>
      </c>
      <c r="B8" s="10" t="s">
        <v>19</v>
      </c>
      <c r="C8" s="10">
        <v>4</v>
      </c>
      <c r="D8" s="7" t="s">
        <v>17</v>
      </c>
      <c r="E8" s="8">
        <v>500</v>
      </c>
      <c r="F8" s="17"/>
      <c r="G8" s="9">
        <f t="shared" ref="G8:G11" si="0">E8*(1-F8)</f>
        <v>500</v>
      </c>
      <c r="H8" s="7">
        <v>3</v>
      </c>
      <c r="I8" s="8">
        <f t="shared" ref="I8:I11" si="1">G8*C8*H8</f>
        <v>6000</v>
      </c>
    </row>
    <row r="9" spans="1:9" s="2" customFormat="1" ht="15.75" x14ac:dyDescent="0.25">
      <c r="A9" s="10">
        <v>3</v>
      </c>
      <c r="B9" s="10" t="s">
        <v>20</v>
      </c>
      <c r="C9" s="10">
        <v>22</v>
      </c>
      <c r="D9" s="7" t="s">
        <v>17</v>
      </c>
      <c r="E9" s="8">
        <v>350</v>
      </c>
      <c r="F9" s="17"/>
      <c r="G9" s="9">
        <f t="shared" si="0"/>
        <v>350</v>
      </c>
      <c r="H9" s="7">
        <v>3</v>
      </c>
      <c r="I9" s="8">
        <f t="shared" si="1"/>
        <v>23100</v>
      </c>
    </row>
    <row r="10" spans="1:9" s="2" customFormat="1" ht="15.75" x14ac:dyDescent="0.25">
      <c r="A10" s="10">
        <v>4</v>
      </c>
      <c r="B10" s="10" t="s">
        <v>21</v>
      </c>
      <c r="C10" s="10">
        <v>18</v>
      </c>
      <c r="D10" s="7" t="s">
        <v>17</v>
      </c>
      <c r="E10" s="8">
        <v>300</v>
      </c>
      <c r="F10" s="17"/>
      <c r="G10" s="9">
        <f t="shared" si="0"/>
        <v>300</v>
      </c>
      <c r="H10" s="7">
        <v>3</v>
      </c>
      <c r="I10" s="8">
        <f t="shared" si="1"/>
        <v>16200</v>
      </c>
    </row>
    <row r="11" spans="1:9" s="2" customFormat="1" ht="15.75" x14ac:dyDescent="0.25">
      <c r="A11" s="10">
        <v>5</v>
      </c>
      <c r="B11" s="10" t="s">
        <v>22</v>
      </c>
      <c r="C11" s="10">
        <v>2</v>
      </c>
      <c r="D11" s="7" t="s">
        <v>17</v>
      </c>
      <c r="E11" s="8">
        <v>250</v>
      </c>
      <c r="F11" s="17"/>
      <c r="G11" s="9">
        <f t="shared" si="0"/>
        <v>250</v>
      </c>
      <c r="H11" s="7">
        <v>3</v>
      </c>
      <c r="I11" s="8">
        <f t="shared" si="1"/>
        <v>1500</v>
      </c>
    </row>
    <row r="12" spans="1:9" s="2" customFormat="1" ht="15.75" customHeight="1" x14ac:dyDescent="0.25">
      <c r="A12" s="76" t="s">
        <v>67</v>
      </c>
      <c r="B12" s="77"/>
      <c r="C12" s="77"/>
      <c r="D12" s="77"/>
      <c r="E12" s="77"/>
      <c r="F12" s="77"/>
      <c r="G12" s="77"/>
      <c r="H12" s="78"/>
      <c r="I12" s="25">
        <f>SUM(I7:I11)</f>
        <v>57000</v>
      </c>
    </row>
    <row r="13" spans="1:9" s="2" customFormat="1" ht="41.25" customHeight="1" x14ac:dyDescent="0.25">
      <c r="A13" s="91" t="s">
        <v>60</v>
      </c>
      <c r="B13" s="92"/>
      <c r="C13" s="92"/>
      <c r="D13" s="92"/>
      <c r="E13" s="92"/>
      <c r="F13" s="92"/>
      <c r="G13" s="92"/>
      <c r="H13" s="92"/>
      <c r="I13" s="93"/>
    </row>
    <row r="14" spans="1:9" s="2" customFormat="1" ht="36.75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4" t="s">
        <v>7</v>
      </c>
      <c r="H14" s="3" t="s">
        <v>8</v>
      </c>
      <c r="I14" s="3" t="s">
        <v>24</v>
      </c>
    </row>
    <row r="15" spans="1:9" ht="78.75" x14ac:dyDescent="0.2">
      <c r="A15" s="5" t="s">
        <v>0</v>
      </c>
      <c r="B15" s="5" t="s">
        <v>16</v>
      </c>
      <c r="C15" s="5" t="s">
        <v>25</v>
      </c>
      <c r="D15" s="5" t="s">
        <v>9</v>
      </c>
      <c r="E15" s="5" t="s">
        <v>62</v>
      </c>
      <c r="F15" s="5" t="s">
        <v>27</v>
      </c>
      <c r="G15" s="5" t="s">
        <v>26</v>
      </c>
      <c r="H15" s="6" t="s">
        <v>23</v>
      </c>
      <c r="I15" s="5" t="s">
        <v>36</v>
      </c>
    </row>
    <row r="16" spans="1:9" ht="15.75" x14ac:dyDescent="0.2">
      <c r="A16" s="10">
        <v>1</v>
      </c>
      <c r="B16" s="10" t="s">
        <v>18</v>
      </c>
      <c r="C16" s="10">
        <v>4</v>
      </c>
      <c r="D16" s="7" t="s">
        <v>17</v>
      </c>
      <c r="E16" s="8">
        <v>950</v>
      </c>
      <c r="F16" s="17"/>
      <c r="G16" s="9">
        <f>E16*(1-F16)</f>
        <v>950</v>
      </c>
      <c r="H16" s="7">
        <v>3</v>
      </c>
      <c r="I16" s="8">
        <f>G16*C16*H16</f>
        <v>11400</v>
      </c>
    </row>
    <row r="17" spans="1:9" ht="15.75" x14ac:dyDescent="0.2">
      <c r="A17" s="10">
        <v>2</v>
      </c>
      <c r="B17" s="10" t="s">
        <v>19</v>
      </c>
      <c r="C17" s="10">
        <v>4</v>
      </c>
      <c r="D17" s="7" t="s">
        <v>17</v>
      </c>
      <c r="E17" s="8">
        <v>600</v>
      </c>
      <c r="F17" s="17"/>
      <c r="G17" s="9">
        <f t="shared" ref="G17:G20" si="2">E17*(1-F17)</f>
        <v>600</v>
      </c>
      <c r="H17" s="7">
        <v>3</v>
      </c>
      <c r="I17" s="8">
        <f t="shared" ref="I17:I20" si="3">G17*C17*H17</f>
        <v>7200</v>
      </c>
    </row>
    <row r="18" spans="1:9" ht="15.75" x14ac:dyDescent="0.2">
      <c r="A18" s="10">
        <v>3</v>
      </c>
      <c r="B18" s="10" t="s">
        <v>20</v>
      </c>
      <c r="C18" s="10">
        <v>22</v>
      </c>
      <c r="D18" s="7" t="s">
        <v>17</v>
      </c>
      <c r="E18" s="8">
        <v>450</v>
      </c>
      <c r="F18" s="17"/>
      <c r="G18" s="9">
        <f t="shared" si="2"/>
        <v>450</v>
      </c>
      <c r="H18" s="7">
        <v>3</v>
      </c>
      <c r="I18" s="8">
        <f t="shared" si="3"/>
        <v>29700</v>
      </c>
    </row>
    <row r="19" spans="1:9" ht="15.75" x14ac:dyDescent="0.2">
      <c r="A19" s="10">
        <v>4</v>
      </c>
      <c r="B19" s="10" t="s">
        <v>21</v>
      </c>
      <c r="C19" s="10">
        <v>18</v>
      </c>
      <c r="D19" s="7" t="s">
        <v>17</v>
      </c>
      <c r="E19" s="8">
        <v>350</v>
      </c>
      <c r="F19" s="17"/>
      <c r="G19" s="9">
        <f t="shared" si="2"/>
        <v>350</v>
      </c>
      <c r="H19" s="7">
        <v>3</v>
      </c>
      <c r="I19" s="8">
        <f t="shared" si="3"/>
        <v>18900</v>
      </c>
    </row>
    <row r="20" spans="1:9" ht="15.75" x14ac:dyDescent="0.2">
      <c r="A20" s="10">
        <v>5</v>
      </c>
      <c r="B20" s="10" t="s">
        <v>22</v>
      </c>
      <c r="C20" s="10">
        <v>2</v>
      </c>
      <c r="D20" s="7" t="s">
        <v>17</v>
      </c>
      <c r="E20" s="8">
        <v>300</v>
      </c>
      <c r="F20" s="17"/>
      <c r="G20" s="9">
        <f t="shared" si="2"/>
        <v>300</v>
      </c>
      <c r="H20" s="7">
        <v>3</v>
      </c>
      <c r="I20" s="8">
        <f t="shared" si="3"/>
        <v>1800</v>
      </c>
    </row>
    <row r="21" spans="1:9" ht="15.75" customHeight="1" x14ac:dyDescent="0.2">
      <c r="A21" s="76" t="s">
        <v>68</v>
      </c>
      <c r="B21" s="77"/>
      <c r="C21" s="77"/>
      <c r="D21" s="77"/>
      <c r="E21" s="77"/>
      <c r="F21" s="77"/>
      <c r="G21" s="77"/>
      <c r="H21" s="78"/>
      <c r="I21" s="25">
        <f>SUM(I16:I20)</f>
        <v>69000</v>
      </c>
    </row>
    <row r="22" spans="1:9" ht="42.75" customHeight="1" x14ac:dyDescent="0.2">
      <c r="A22" s="91" t="s">
        <v>28</v>
      </c>
      <c r="B22" s="92"/>
      <c r="C22" s="92"/>
      <c r="D22" s="92"/>
      <c r="E22" s="92"/>
      <c r="F22" s="92"/>
      <c r="G22" s="92"/>
      <c r="H22" s="92"/>
      <c r="I22" s="93"/>
    </row>
    <row r="23" spans="1:9" ht="15.75" x14ac:dyDescent="0.2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4" t="s">
        <v>7</v>
      </c>
      <c r="H23" s="3" t="s">
        <v>8</v>
      </c>
      <c r="I23" s="3" t="s">
        <v>24</v>
      </c>
    </row>
    <row r="24" spans="1:9" ht="78.75" x14ac:dyDescent="0.2">
      <c r="A24" s="5" t="s">
        <v>0</v>
      </c>
      <c r="B24" s="5" t="s">
        <v>16</v>
      </c>
      <c r="C24" s="5" t="s">
        <v>25</v>
      </c>
      <c r="D24" s="5" t="s">
        <v>9</v>
      </c>
      <c r="E24" s="5" t="s">
        <v>62</v>
      </c>
      <c r="F24" s="5" t="s">
        <v>27</v>
      </c>
      <c r="G24" s="5" t="s">
        <v>26</v>
      </c>
      <c r="H24" s="6" t="s">
        <v>23</v>
      </c>
      <c r="I24" s="5" t="s">
        <v>36</v>
      </c>
    </row>
    <row r="25" spans="1:9" ht="31.5" x14ac:dyDescent="0.2">
      <c r="A25" s="11">
        <v>1</v>
      </c>
      <c r="B25" s="12" t="s">
        <v>29</v>
      </c>
      <c r="C25" s="14">
        <v>57</v>
      </c>
      <c r="D25" s="7" t="s">
        <v>17</v>
      </c>
      <c r="E25" s="15">
        <v>200</v>
      </c>
      <c r="F25" s="102"/>
      <c r="G25" s="22">
        <f>E25*(1-F25)</f>
        <v>200</v>
      </c>
      <c r="H25" s="16">
        <v>2</v>
      </c>
      <c r="I25" s="22">
        <f>G25*C25*H25</f>
        <v>22800</v>
      </c>
    </row>
    <row r="26" spans="1:9" ht="31.5" x14ac:dyDescent="0.2">
      <c r="A26" s="11">
        <v>2</v>
      </c>
      <c r="B26" s="12" t="s">
        <v>30</v>
      </c>
      <c r="C26" s="14">
        <v>17</v>
      </c>
      <c r="D26" s="7" t="s">
        <v>17</v>
      </c>
      <c r="E26" s="15">
        <v>100</v>
      </c>
      <c r="F26" s="102"/>
      <c r="G26" s="22">
        <f t="shared" ref="G26:G27" si="4">E26*(1-F26)</f>
        <v>100</v>
      </c>
      <c r="H26" s="16">
        <v>2</v>
      </c>
      <c r="I26" s="22">
        <f t="shared" ref="I26:I27" si="5">G26*C26*H26</f>
        <v>3400</v>
      </c>
    </row>
    <row r="27" spans="1:9" ht="31.5" x14ac:dyDescent="0.2">
      <c r="A27" s="11">
        <v>3</v>
      </c>
      <c r="B27" s="12" t="s">
        <v>31</v>
      </c>
      <c r="C27" s="14">
        <v>14</v>
      </c>
      <c r="D27" s="7" t="s">
        <v>17</v>
      </c>
      <c r="E27" s="15">
        <v>200</v>
      </c>
      <c r="F27" s="102"/>
      <c r="G27" s="22">
        <f t="shared" si="4"/>
        <v>200</v>
      </c>
      <c r="H27" s="16">
        <v>2</v>
      </c>
      <c r="I27" s="22">
        <f t="shared" si="5"/>
        <v>5600</v>
      </c>
    </row>
    <row r="28" spans="1:9" ht="15.75" customHeight="1" x14ac:dyDescent="0.2">
      <c r="A28" s="73" t="s">
        <v>69</v>
      </c>
      <c r="B28" s="74"/>
      <c r="C28" s="74"/>
      <c r="D28" s="74"/>
      <c r="E28" s="74"/>
      <c r="F28" s="74"/>
      <c r="G28" s="74"/>
      <c r="H28" s="75"/>
      <c r="I28" s="24">
        <f>SUM(I25:I27)</f>
        <v>31800</v>
      </c>
    </row>
    <row r="29" spans="1:9" ht="38.25" customHeight="1" x14ac:dyDescent="0.2">
      <c r="A29" s="91" t="s">
        <v>38</v>
      </c>
      <c r="B29" s="92"/>
      <c r="C29" s="92"/>
      <c r="D29" s="92"/>
      <c r="E29" s="92"/>
      <c r="F29" s="92"/>
      <c r="G29" s="92"/>
      <c r="H29" s="92"/>
      <c r="I29" s="93"/>
    </row>
    <row r="30" spans="1:9" ht="38.25" customHeight="1" x14ac:dyDescent="0.2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4" t="s">
        <v>7</v>
      </c>
      <c r="H30" s="3" t="s">
        <v>8</v>
      </c>
      <c r="I30" s="3" t="s">
        <v>24</v>
      </c>
    </row>
    <row r="31" spans="1:9" ht="78.75" x14ac:dyDescent="0.2">
      <c r="A31" s="5" t="s">
        <v>0</v>
      </c>
      <c r="B31" s="5" t="s">
        <v>16</v>
      </c>
      <c r="C31" s="5" t="s">
        <v>25</v>
      </c>
      <c r="D31" s="5" t="s">
        <v>9</v>
      </c>
      <c r="E31" s="5" t="s">
        <v>62</v>
      </c>
      <c r="F31" s="5" t="s">
        <v>27</v>
      </c>
      <c r="G31" s="5" t="s">
        <v>26</v>
      </c>
      <c r="H31" s="6" t="s">
        <v>23</v>
      </c>
      <c r="I31" s="5" t="s">
        <v>36</v>
      </c>
    </row>
    <row r="32" spans="1:9" ht="31.5" x14ac:dyDescent="0.2">
      <c r="A32" s="11">
        <v>1</v>
      </c>
      <c r="B32" s="12" t="s">
        <v>37</v>
      </c>
      <c r="C32" s="14">
        <v>600</v>
      </c>
      <c r="D32" s="7" t="s">
        <v>17</v>
      </c>
      <c r="E32" s="13">
        <v>30</v>
      </c>
      <c r="F32" s="103"/>
      <c r="G32" s="22">
        <f>E32*(1-F32)</f>
        <v>30</v>
      </c>
      <c r="H32" s="16">
        <v>1</v>
      </c>
      <c r="I32" s="22">
        <f>G32*C32*H32</f>
        <v>18000</v>
      </c>
    </row>
    <row r="33" spans="1:9" ht="31.5" x14ac:dyDescent="0.2">
      <c r="A33" s="11">
        <v>2</v>
      </c>
      <c r="B33" s="12" t="s">
        <v>32</v>
      </c>
      <c r="C33" s="14">
        <v>40</v>
      </c>
      <c r="D33" s="7" t="s">
        <v>17</v>
      </c>
      <c r="E33" s="13">
        <v>250</v>
      </c>
      <c r="F33" s="103"/>
      <c r="G33" s="22">
        <f>E33*(1-F33)</f>
        <v>250</v>
      </c>
      <c r="H33" s="16">
        <v>1</v>
      </c>
      <c r="I33" s="22">
        <f>G33*C33*H33</f>
        <v>10000</v>
      </c>
    </row>
    <row r="34" spans="1:9" ht="15.75" customHeight="1" x14ac:dyDescent="0.2">
      <c r="A34" s="73" t="s">
        <v>70</v>
      </c>
      <c r="B34" s="74"/>
      <c r="C34" s="74"/>
      <c r="D34" s="74"/>
      <c r="E34" s="74"/>
      <c r="F34" s="74"/>
      <c r="G34" s="74"/>
      <c r="H34" s="75"/>
      <c r="I34" s="24">
        <f>SUM(I32:I33)</f>
        <v>28000</v>
      </c>
    </row>
    <row r="35" spans="1:9" ht="43.5" customHeight="1" x14ac:dyDescent="0.2">
      <c r="A35" s="91" t="s">
        <v>74</v>
      </c>
      <c r="B35" s="92"/>
      <c r="C35" s="92"/>
      <c r="D35" s="92"/>
      <c r="E35" s="92"/>
      <c r="F35" s="92"/>
      <c r="G35" s="92"/>
      <c r="H35" s="92"/>
      <c r="I35" s="93"/>
    </row>
    <row r="36" spans="1:9" ht="43.5" customHeight="1" x14ac:dyDescent="0.2">
      <c r="A36" s="3" t="s">
        <v>1</v>
      </c>
      <c r="B36" s="85" t="s">
        <v>2</v>
      </c>
      <c r="C36" s="86"/>
      <c r="D36" s="3" t="s">
        <v>3</v>
      </c>
      <c r="E36" s="3" t="s">
        <v>4</v>
      </c>
      <c r="F36" s="3" t="s">
        <v>5</v>
      </c>
      <c r="G36" s="4" t="s">
        <v>6</v>
      </c>
      <c r="H36" s="3" t="s">
        <v>7</v>
      </c>
      <c r="I36" s="3" t="s">
        <v>8</v>
      </c>
    </row>
    <row r="37" spans="1:9" ht="78.75" x14ac:dyDescent="0.2">
      <c r="A37" s="5" t="s">
        <v>0</v>
      </c>
      <c r="B37" s="87" t="s">
        <v>66</v>
      </c>
      <c r="C37" s="88"/>
      <c r="D37" s="5" t="s">
        <v>9</v>
      </c>
      <c r="E37" s="5" t="s">
        <v>62</v>
      </c>
      <c r="F37" s="5" t="s">
        <v>73</v>
      </c>
      <c r="G37" s="5" t="s">
        <v>61</v>
      </c>
      <c r="H37" s="6" t="s">
        <v>72</v>
      </c>
      <c r="I37" s="5" t="s">
        <v>76</v>
      </c>
    </row>
    <row r="38" spans="1:9" ht="39.75" customHeight="1" x14ac:dyDescent="0.2">
      <c r="A38" s="14">
        <v>1</v>
      </c>
      <c r="B38" s="33" t="s">
        <v>63</v>
      </c>
      <c r="C38" s="34"/>
      <c r="D38" s="14" t="s">
        <v>56</v>
      </c>
      <c r="E38" s="23">
        <v>270</v>
      </c>
      <c r="F38" s="104"/>
      <c r="G38" s="22">
        <f t="shared" ref="G38:G57" si="6">E38*(1-$F$38)</f>
        <v>270</v>
      </c>
      <c r="H38" s="14">
        <v>28</v>
      </c>
      <c r="I38" s="22">
        <f>G38*H38</f>
        <v>7560</v>
      </c>
    </row>
    <row r="39" spans="1:9" ht="31.5" customHeight="1" x14ac:dyDescent="0.2">
      <c r="A39" s="14">
        <v>2</v>
      </c>
      <c r="B39" s="33" t="s">
        <v>64</v>
      </c>
      <c r="C39" s="34"/>
      <c r="D39" s="14" t="s">
        <v>58</v>
      </c>
      <c r="E39" s="23">
        <v>1100</v>
      </c>
      <c r="F39" s="105"/>
      <c r="G39" s="22">
        <f t="shared" si="6"/>
        <v>1100</v>
      </c>
      <c r="H39" s="14">
        <v>1</v>
      </c>
      <c r="I39" s="22">
        <f t="shared" ref="I39:I56" si="7">G39*H39</f>
        <v>1100</v>
      </c>
    </row>
    <row r="40" spans="1:9" ht="15.75" x14ac:dyDescent="0.2">
      <c r="A40" s="14">
        <v>3</v>
      </c>
      <c r="B40" s="33" t="s">
        <v>65</v>
      </c>
      <c r="C40" s="34"/>
      <c r="D40" s="14" t="s">
        <v>55</v>
      </c>
      <c r="E40" s="23">
        <v>270</v>
      </c>
      <c r="F40" s="105"/>
      <c r="G40" s="22">
        <f t="shared" si="6"/>
        <v>270</v>
      </c>
      <c r="H40" s="14">
        <v>10</v>
      </c>
      <c r="I40" s="22">
        <f t="shared" si="7"/>
        <v>2700</v>
      </c>
    </row>
    <row r="41" spans="1:9" ht="15.75" x14ac:dyDescent="0.2">
      <c r="A41" s="14">
        <v>4</v>
      </c>
      <c r="B41" s="33" t="s">
        <v>39</v>
      </c>
      <c r="C41" s="34"/>
      <c r="D41" s="14" t="s">
        <v>56</v>
      </c>
      <c r="E41" s="23">
        <v>420</v>
      </c>
      <c r="F41" s="105"/>
      <c r="G41" s="22">
        <f t="shared" si="6"/>
        <v>420</v>
      </c>
      <c r="H41" s="14">
        <v>10</v>
      </c>
      <c r="I41" s="22">
        <f t="shared" si="7"/>
        <v>4200</v>
      </c>
    </row>
    <row r="42" spans="1:9" ht="45.75" customHeight="1" x14ac:dyDescent="0.2">
      <c r="A42" s="14">
        <v>5</v>
      </c>
      <c r="B42" s="33" t="s">
        <v>40</v>
      </c>
      <c r="C42" s="34"/>
      <c r="D42" s="14" t="s">
        <v>56</v>
      </c>
      <c r="E42" s="23">
        <v>270</v>
      </c>
      <c r="F42" s="105"/>
      <c r="G42" s="22">
        <f t="shared" si="6"/>
        <v>270</v>
      </c>
      <c r="H42" s="14">
        <v>30</v>
      </c>
      <c r="I42" s="22">
        <f t="shared" si="7"/>
        <v>8100</v>
      </c>
    </row>
    <row r="43" spans="1:9" ht="36.75" customHeight="1" x14ac:dyDescent="0.2">
      <c r="A43" s="14">
        <v>6</v>
      </c>
      <c r="B43" s="33" t="s">
        <v>41</v>
      </c>
      <c r="C43" s="34"/>
      <c r="D43" s="14" t="s">
        <v>17</v>
      </c>
      <c r="E43" s="23">
        <v>15</v>
      </c>
      <c r="F43" s="105"/>
      <c r="G43" s="22">
        <f t="shared" si="6"/>
        <v>15</v>
      </c>
      <c r="H43" s="14">
        <v>50</v>
      </c>
      <c r="I43" s="22">
        <f t="shared" si="7"/>
        <v>750</v>
      </c>
    </row>
    <row r="44" spans="1:9" ht="15.75" customHeight="1" x14ac:dyDescent="0.2">
      <c r="A44" s="14">
        <v>7</v>
      </c>
      <c r="B44" s="33" t="s">
        <v>42</v>
      </c>
      <c r="C44" s="34"/>
      <c r="D44" s="14" t="s">
        <v>17</v>
      </c>
      <c r="E44" s="23">
        <v>5</v>
      </c>
      <c r="F44" s="105"/>
      <c r="G44" s="22">
        <f t="shared" si="6"/>
        <v>5</v>
      </c>
      <c r="H44" s="14">
        <v>500</v>
      </c>
      <c r="I44" s="22">
        <f t="shared" si="7"/>
        <v>2500</v>
      </c>
    </row>
    <row r="45" spans="1:9" ht="15.75" customHeight="1" x14ac:dyDescent="0.2">
      <c r="A45" s="14">
        <v>8</v>
      </c>
      <c r="B45" s="33" t="s">
        <v>43</v>
      </c>
      <c r="C45" s="34"/>
      <c r="D45" s="14" t="s">
        <v>17</v>
      </c>
      <c r="E45" s="23">
        <v>8</v>
      </c>
      <c r="F45" s="105"/>
      <c r="G45" s="22">
        <f t="shared" si="6"/>
        <v>8</v>
      </c>
      <c r="H45" s="14">
        <v>500</v>
      </c>
      <c r="I45" s="22">
        <f t="shared" si="7"/>
        <v>4000</v>
      </c>
    </row>
    <row r="46" spans="1:9" ht="15.75" customHeight="1" x14ac:dyDescent="0.2">
      <c r="A46" s="14">
        <v>9</v>
      </c>
      <c r="B46" s="33" t="s">
        <v>71</v>
      </c>
      <c r="C46" s="34"/>
      <c r="D46" s="14" t="s">
        <v>54</v>
      </c>
      <c r="E46" s="23">
        <v>70</v>
      </c>
      <c r="F46" s="105"/>
      <c r="G46" s="22">
        <f t="shared" si="6"/>
        <v>70</v>
      </c>
      <c r="H46" s="14">
        <v>1000</v>
      </c>
      <c r="I46" s="22">
        <f t="shared" si="7"/>
        <v>70000</v>
      </c>
    </row>
    <row r="47" spans="1:9" ht="15.75" x14ac:dyDescent="0.2">
      <c r="A47" s="14">
        <v>10</v>
      </c>
      <c r="B47" s="33" t="s">
        <v>44</v>
      </c>
      <c r="C47" s="34"/>
      <c r="D47" s="14" t="s">
        <v>55</v>
      </c>
      <c r="E47" s="23">
        <v>80</v>
      </c>
      <c r="F47" s="105"/>
      <c r="G47" s="22">
        <f t="shared" si="6"/>
        <v>80</v>
      </c>
      <c r="H47" s="14">
        <v>1000</v>
      </c>
      <c r="I47" s="22">
        <f t="shared" si="7"/>
        <v>80000</v>
      </c>
    </row>
    <row r="48" spans="1:9" ht="15.75" x14ac:dyDescent="0.2">
      <c r="A48" s="14">
        <v>11</v>
      </c>
      <c r="B48" s="33" t="s">
        <v>45</v>
      </c>
      <c r="C48" s="34"/>
      <c r="D48" s="14" t="s">
        <v>55</v>
      </c>
      <c r="E48" s="23">
        <v>70</v>
      </c>
      <c r="F48" s="105"/>
      <c r="G48" s="22">
        <f t="shared" si="6"/>
        <v>70</v>
      </c>
      <c r="H48" s="14">
        <v>100</v>
      </c>
      <c r="I48" s="22">
        <f t="shared" si="7"/>
        <v>7000</v>
      </c>
    </row>
    <row r="49" spans="1:9" ht="15.75" x14ac:dyDescent="0.2">
      <c r="A49" s="14">
        <v>12</v>
      </c>
      <c r="B49" s="33" t="s">
        <v>46</v>
      </c>
      <c r="C49" s="34"/>
      <c r="D49" s="14" t="s">
        <v>17</v>
      </c>
      <c r="E49" s="23">
        <v>550</v>
      </c>
      <c r="F49" s="105"/>
      <c r="G49" s="22">
        <f t="shared" si="6"/>
        <v>550</v>
      </c>
      <c r="H49" s="14">
        <v>10</v>
      </c>
      <c r="I49" s="22">
        <f t="shared" si="7"/>
        <v>5500</v>
      </c>
    </row>
    <row r="50" spans="1:9" ht="15.75" x14ac:dyDescent="0.2">
      <c r="A50" s="14">
        <v>13</v>
      </c>
      <c r="B50" s="33" t="s">
        <v>47</v>
      </c>
      <c r="C50" s="34"/>
      <c r="D50" s="14" t="s">
        <v>57</v>
      </c>
      <c r="E50" s="23">
        <v>750</v>
      </c>
      <c r="F50" s="105"/>
      <c r="G50" s="22">
        <f t="shared" si="6"/>
        <v>750</v>
      </c>
      <c r="H50" s="14">
        <v>10</v>
      </c>
      <c r="I50" s="22">
        <f t="shared" si="7"/>
        <v>7500</v>
      </c>
    </row>
    <row r="51" spans="1:9" ht="15.75" customHeight="1" x14ac:dyDescent="0.2">
      <c r="A51" s="14">
        <v>14</v>
      </c>
      <c r="B51" s="33" t="s">
        <v>48</v>
      </c>
      <c r="C51" s="34"/>
      <c r="D51" s="14" t="s">
        <v>17</v>
      </c>
      <c r="E51" s="23">
        <v>25</v>
      </c>
      <c r="F51" s="105"/>
      <c r="G51" s="22">
        <f t="shared" si="6"/>
        <v>25</v>
      </c>
      <c r="H51" s="14">
        <v>50</v>
      </c>
      <c r="I51" s="22">
        <f t="shared" si="7"/>
        <v>1250</v>
      </c>
    </row>
    <row r="52" spans="1:9" ht="15.75" x14ac:dyDescent="0.2">
      <c r="A52" s="14">
        <v>15</v>
      </c>
      <c r="B52" s="33" t="s">
        <v>49</v>
      </c>
      <c r="C52" s="34"/>
      <c r="D52" s="14" t="s">
        <v>17</v>
      </c>
      <c r="E52" s="23">
        <v>10</v>
      </c>
      <c r="F52" s="105"/>
      <c r="G52" s="22">
        <f t="shared" si="6"/>
        <v>10</v>
      </c>
      <c r="H52" s="14">
        <v>1</v>
      </c>
      <c r="I52" s="22">
        <f t="shared" si="7"/>
        <v>10</v>
      </c>
    </row>
    <row r="53" spans="1:9" ht="15.75" customHeight="1" x14ac:dyDescent="0.2">
      <c r="A53" s="14">
        <v>16</v>
      </c>
      <c r="B53" s="33" t="s">
        <v>50</v>
      </c>
      <c r="C53" s="34"/>
      <c r="D53" s="14" t="s">
        <v>17</v>
      </c>
      <c r="E53" s="23">
        <v>40</v>
      </c>
      <c r="F53" s="105"/>
      <c r="G53" s="22">
        <f t="shared" si="6"/>
        <v>40</v>
      </c>
      <c r="H53" s="14">
        <v>30</v>
      </c>
      <c r="I53" s="22">
        <f t="shared" si="7"/>
        <v>1200</v>
      </c>
    </row>
    <row r="54" spans="1:9" ht="36.75" customHeight="1" x14ac:dyDescent="0.2">
      <c r="A54" s="14">
        <v>17</v>
      </c>
      <c r="B54" s="33" t="s">
        <v>51</v>
      </c>
      <c r="C54" s="34"/>
      <c r="D54" s="14" t="s">
        <v>56</v>
      </c>
      <c r="E54" s="23">
        <v>450</v>
      </c>
      <c r="F54" s="105"/>
      <c r="G54" s="22">
        <f t="shared" si="6"/>
        <v>450</v>
      </c>
      <c r="H54" s="14">
        <v>20</v>
      </c>
      <c r="I54" s="22">
        <f t="shared" si="7"/>
        <v>9000</v>
      </c>
    </row>
    <row r="55" spans="1:9" ht="15.75" x14ac:dyDescent="0.2">
      <c r="A55" s="14">
        <v>18</v>
      </c>
      <c r="B55" s="33" t="s">
        <v>52</v>
      </c>
      <c r="C55" s="34"/>
      <c r="D55" s="14" t="s">
        <v>17</v>
      </c>
      <c r="E55" s="23">
        <v>150</v>
      </c>
      <c r="F55" s="105"/>
      <c r="G55" s="22">
        <f t="shared" si="6"/>
        <v>150</v>
      </c>
      <c r="H55" s="14">
        <v>50</v>
      </c>
      <c r="I55" s="22">
        <f t="shared" si="7"/>
        <v>7500</v>
      </c>
    </row>
    <row r="56" spans="1:9" ht="15.75" x14ac:dyDescent="0.2">
      <c r="A56" s="14">
        <v>19</v>
      </c>
      <c r="B56" s="33" t="s">
        <v>53</v>
      </c>
      <c r="C56" s="34"/>
      <c r="D56" s="14" t="s">
        <v>17</v>
      </c>
      <c r="E56" s="23">
        <v>380</v>
      </c>
      <c r="F56" s="105"/>
      <c r="G56" s="22">
        <f t="shared" si="6"/>
        <v>380</v>
      </c>
      <c r="H56" s="14">
        <v>45</v>
      </c>
      <c r="I56" s="22">
        <f t="shared" si="7"/>
        <v>17100</v>
      </c>
    </row>
    <row r="57" spans="1:9" ht="15.75" customHeight="1" x14ac:dyDescent="0.2">
      <c r="A57" s="14">
        <v>20</v>
      </c>
      <c r="B57" s="33" t="s">
        <v>59</v>
      </c>
      <c r="C57" s="34"/>
      <c r="D57" s="14" t="s">
        <v>17</v>
      </c>
      <c r="E57" s="23">
        <v>800</v>
      </c>
      <c r="F57" s="105"/>
      <c r="G57" s="22">
        <f t="shared" si="6"/>
        <v>800</v>
      </c>
      <c r="H57" s="14">
        <v>20</v>
      </c>
      <c r="I57" s="22">
        <f>G57*H57</f>
        <v>16000</v>
      </c>
    </row>
    <row r="58" spans="1:9" ht="21" customHeight="1" x14ac:dyDescent="0.2">
      <c r="A58" s="82" t="s">
        <v>78</v>
      </c>
      <c r="B58" s="83"/>
      <c r="C58" s="83"/>
      <c r="D58" s="83"/>
      <c r="E58" s="83"/>
      <c r="F58" s="83"/>
      <c r="G58" s="83"/>
      <c r="H58" s="84"/>
      <c r="I58" s="24">
        <f>SUM(I38:I57)</f>
        <v>252970</v>
      </c>
    </row>
    <row r="59" spans="1:9" ht="27" customHeight="1" x14ac:dyDescent="0.2">
      <c r="A59" s="91" t="s">
        <v>75</v>
      </c>
      <c r="B59" s="92"/>
      <c r="C59" s="92"/>
      <c r="D59" s="92"/>
      <c r="E59" s="92"/>
      <c r="F59" s="92"/>
      <c r="G59" s="92"/>
      <c r="H59" s="92"/>
      <c r="I59" s="93"/>
    </row>
    <row r="60" spans="1:9" ht="15.75" x14ac:dyDescent="0.2">
      <c r="A60" s="3" t="s">
        <v>1</v>
      </c>
      <c r="B60" s="85" t="s">
        <v>2</v>
      </c>
      <c r="C60" s="86"/>
      <c r="D60" s="85" t="s">
        <v>3</v>
      </c>
      <c r="E60" s="86"/>
      <c r="F60" s="3" t="s">
        <v>4</v>
      </c>
      <c r="G60" s="85" t="s">
        <v>5</v>
      </c>
      <c r="H60" s="100"/>
      <c r="I60" s="86"/>
    </row>
    <row r="61" spans="1:9" ht="63" customHeight="1" x14ac:dyDescent="0.2">
      <c r="A61" s="5" t="s">
        <v>0</v>
      </c>
      <c r="B61" s="87" t="s">
        <v>66</v>
      </c>
      <c r="C61" s="88"/>
      <c r="D61" s="87" t="s">
        <v>83</v>
      </c>
      <c r="E61" s="88"/>
      <c r="F61" s="5" t="s">
        <v>81</v>
      </c>
      <c r="G61" s="87" t="s">
        <v>82</v>
      </c>
      <c r="H61" s="101"/>
      <c r="I61" s="88"/>
    </row>
    <row r="62" spans="1:9" ht="31.5" customHeight="1" x14ac:dyDescent="0.2">
      <c r="A62" s="14">
        <v>1</v>
      </c>
      <c r="B62" s="33" t="s">
        <v>80</v>
      </c>
      <c r="C62" s="34"/>
      <c r="D62" s="43">
        <v>100000</v>
      </c>
      <c r="E62" s="44"/>
      <c r="F62" s="102"/>
      <c r="G62" s="43">
        <f>D62*(1-F62)</f>
        <v>100000</v>
      </c>
      <c r="H62" s="72"/>
      <c r="I62" s="44"/>
    </row>
    <row r="63" spans="1:9" ht="18.75" x14ac:dyDescent="0.2">
      <c r="A63" s="76" t="s">
        <v>79</v>
      </c>
      <c r="B63" s="77"/>
      <c r="C63" s="77"/>
      <c r="D63" s="77"/>
      <c r="E63" s="77"/>
      <c r="F63" s="78"/>
      <c r="G63" s="97">
        <f>SUM(G62)</f>
        <v>100000</v>
      </c>
      <c r="H63" s="98"/>
      <c r="I63" s="99"/>
    </row>
    <row r="64" spans="1:9" ht="53.25" customHeight="1" x14ac:dyDescent="0.2">
      <c r="A64" s="79" t="s">
        <v>77</v>
      </c>
      <c r="B64" s="80"/>
      <c r="C64" s="80"/>
      <c r="D64" s="80"/>
      <c r="E64" s="80"/>
      <c r="F64" s="81"/>
      <c r="G64" s="94">
        <f>SUM(I12+I21+I28+I34+I58+G63)</f>
        <v>538770</v>
      </c>
      <c r="H64" s="95"/>
      <c r="I64" s="96"/>
    </row>
    <row r="71" spans="1:6" ht="33" customHeight="1" x14ac:dyDescent="0.25">
      <c r="A71" s="41" t="s">
        <v>13</v>
      </c>
      <c r="B71" s="42"/>
      <c r="C71" s="31" t="s">
        <v>14</v>
      </c>
      <c r="D71" s="45"/>
      <c r="E71" s="45"/>
      <c r="F71" s="32"/>
    </row>
    <row r="72" spans="1:6" ht="30.75" customHeight="1" x14ac:dyDescent="0.25">
      <c r="A72" s="31" t="s">
        <v>12</v>
      </c>
      <c r="B72" s="32"/>
      <c r="C72" s="31" t="s">
        <v>14</v>
      </c>
      <c r="D72" s="45"/>
      <c r="E72" s="45"/>
      <c r="F72" s="32"/>
    </row>
    <row r="73" spans="1:6" ht="36" customHeight="1" x14ac:dyDescent="0.25">
      <c r="A73" s="31" t="s">
        <v>11</v>
      </c>
      <c r="B73" s="32"/>
      <c r="C73" s="31" t="s">
        <v>14</v>
      </c>
      <c r="D73" s="45"/>
      <c r="E73" s="45"/>
      <c r="F73" s="32"/>
    </row>
  </sheetData>
  <sheetProtection algorithmName="SHA-512" hashValue="G5HZl9VQS0J1wUpM0dQcy4JxAJjLiZHL/tzX2w/Dgc+NLQdGPeOhrOBrK/kJOOUd8f+VGscT8xM3a0yGSM9IWg==" saltValue="ddJQCQW9MKrNSk0jwrj6tw==" spinCount="100000" sheet="1" objects="1" scenarios="1" selectLockedCells="1"/>
  <mergeCells count="56">
    <mergeCell ref="A59:I59"/>
    <mergeCell ref="B60:C60"/>
    <mergeCell ref="B61:C61"/>
    <mergeCell ref="D62:E62"/>
    <mergeCell ref="G60:I60"/>
    <mergeCell ref="G61:I61"/>
    <mergeCell ref="G62:I62"/>
    <mergeCell ref="D60:E60"/>
    <mergeCell ref="D61:E61"/>
    <mergeCell ref="F38:F57"/>
    <mergeCell ref="B51:C51"/>
    <mergeCell ref="B52:C52"/>
    <mergeCell ref="B41:C41"/>
    <mergeCell ref="B42:C42"/>
    <mergeCell ref="B46:C46"/>
    <mergeCell ref="B47:C47"/>
    <mergeCell ref="B48:C48"/>
    <mergeCell ref="B49:C49"/>
    <mergeCell ref="B50:C50"/>
    <mergeCell ref="A1:I1"/>
    <mergeCell ref="A2:I2"/>
    <mergeCell ref="A3:I3"/>
    <mergeCell ref="A4:I4"/>
    <mergeCell ref="A13:I13"/>
    <mergeCell ref="A12:H12"/>
    <mergeCell ref="A64:F64"/>
    <mergeCell ref="A34:H34"/>
    <mergeCell ref="A58:H58"/>
    <mergeCell ref="A63:F63"/>
    <mergeCell ref="B45:C45"/>
    <mergeCell ref="B36:C36"/>
    <mergeCell ref="B37:C37"/>
    <mergeCell ref="B38:C38"/>
    <mergeCell ref="B39:C39"/>
    <mergeCell ref="B40:C40"/>
    <mergeCell ref="B56:C56"/>
    <mergeCell ref="B57:C57"/>
    <mergeCell ref="B53:C53"/>
    <mergeCell ref="A22:I22"/>
    <mergeCell ref="A29:I29"/>
    <mergeCell ref="C71:F71"/>
    <mergeCell ref="C72:F72"/>
    <mergeCell ref="C73:F73"/>
    <mergeCell ref="A28:H28"/>
    <mergeCell ref="A21:H21"/>
    <mergeCell ref="A73:B73"/>
    <mergeCell ref="A71:B71"/>
    <mergeCell ref="A72:B72"/>
    <mergeCell ref="A35:I35"/>
    <mergeCell ref="B43:C43"/>
    <mergeCell ref="B44:C44"/>
    <mergeCell ref="G64:I64"/>
    <mergeCell ref="B62:C62"/>
    <mergeCell ref="G63:I63"/>
    <mergeCell ref="B54:C54"/>
    <mergeCell ref="B55:C55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Footer>&amp;C_x000D_&amp;1#&amp;"Aptos"&amp;10&amp;K000000 מידע פומבי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2BAB-9158-4873-9461-4C79691DBA1F}">
  <sheetPr>
    <tabColor theme="6"/>
    <pageSetUpPr fitToPage="1"/>
  </sheetPr>
  <dimension ref="A1:I73"/>
  <sheetViews>
    <sheetView rightToLeft="1" zoomScale="90" zoomScaleNormal="90" workbookViewId="0">
      <selection activeCell="F7" sqref="F7"/>
    </sheetView>
  </sheetViews>
  <sheetFormatPr defaultColWidth="9.140625" defaultRowHeight="12.75" x14ac:dyDescent="0.2"/>
  <cols>
    <col min="1" max="1" width="6.140625" style="1" bestFit="1" customWidth="1"/>
    <col min="2" max="2" width="23.28515625" style="1" customWidth="1"/>
    <col min="3" max="3" width="12.5703125" style="1" bestFit="1" customWidth="1"/>
    <col min="4" max="4" width="11.140625" style="1" customWidth="1"/>
    <col min="5" max="5" width="11.42578125" style="1" customWidth="1"/>
    <col min="6" max="6" width="17.5703125" style="1" customWidth="1"/>
    <col min="7" max="7" width="18.28515625" style="1" customWidth="1"/>
    <col min="8" max="8" width="11.140625" style="1" customWidth="1"/>
    <col min="9" max="9" width="16.85546875" style="1" customWidth="1"/>
    <col min="10" max="16384" width="9.140625" style="1"/>
  </cols>
  <sheetData>
    <row r="1" spans="1:9" ht="36.75" customHeight="1" x14ac:dyDescent="0.2">
      <c r="A1" s="56" t="s">
        <v>35</v>
      </c>
      <c r="B1" s="56"/>
      <c r="C1" s="56"/>
      <c r="D1" s="56"/>
      <c r="E1" s="56"/>
      <c r="F1" s="56"/>
      <c r="G1" s="56"/>
      <c r="H1" s="56"/>
      <c r="I1" s="56"/>
    </row>
    <row r="2" spans="1:9" ht="42.75" customHeight="1" x14ac:dyDescent="0.2">
      <c r="A2" s="56" t="s">
        <v>33</v>
      </c>
      <c r="B2" s="56"/>
      <c r="C2" s="56"/>
      <c r="D2" s="56"/>
      <c r="E2" s="56"/>
      <c r="F2" s="56"/>
      <c r="G2" s="56"/>
      <c r="H2" s="56"/>
      <c r="I2" s="56"/>
    </row>
    <row r="3" spans="1:9" ht="42.75" customHeight="1" x14ac:dyDescent="0.2">
      <c r="A3" s="57" t="s">
        <v>10</v>
      </c>
      <c r="B3" s="57"/>
      <c r="C3" s="57"/>
      <c r="D3" s="57"/>
      <c r="E3" s="57"/>
      <c r="F3" s="57"/>
      <c r="G3" s="57"/>
      <c r="H3" s="57"/>
      <c r="I3" s="57"/>
    </row>
    <row r="4" spans="1:9" s="2" customFormat="1" ht="41.25" customHeight="1" x14ac:dyDescent="0.25">
      <c r="A4" s="58" t="s">
        <v>15</v>
      </c>
      <c r="B4" s="58"/>
      <c r="C4" s="58"/>
      <c r="D4" s="58"/>
      <c r="E4" s="58"/>
      <c r="F4" s="58"/>
      <c r="G4" s="58"/>
      <c r="H4" s="58"/>
      <c r="I4" s="58"/>
    </row>
    <row r="5" spans="1:9" s="2" customFormat="1" ht="29.25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9" t="s">
        <v>7</v>
      </c>
      <c r="H5" s="18" t="s">
        <v>8</v>
      </c>
      <c r="I5" s="18" t="s">
        <v>24</v>
      </c>
    </row>
    <row r="6" spans="1:9" s="2" customFormat="1" ht="94.5" x14ac:dyDescent="0.25">
      <c r="A6" s="20" t="s">
        <v>0</v>
      </c>
      <c r="B6" s="20" t="s">
        <v>16</v>
      </c>
      <c r="C6" s="20" t="s">
        <v>25</v>
      </c>
      <c r="D6" s="20" t="s">
        <v>9</v>
      </c>
      <c r="E6" s="20" t="s">
        <v>62</v>
      </c>
      <c r="F6" s="20" t="s">
        <v>27</v>
      </c>
      <c r="G6" s="20" t="s">
        <v>26</v>
      </c>
      <c r="H6" s="21" t="s">
        <v>23</v>
      </c>
      <c r="I6" s="20" t="s">
        <v>36</v>
      </c>
    </row>
    <row r="7" spans="1:9" s="2" customFormat="1" ht="15.75" x14ac:dyDescent="0.25">
      <c r="A7" s="10">
        <v>1</v>
      </c>
      <c r="B7" s="10" t="s">
        <v>18</v>
      </c>
      <c r="C7" s="10">
        <v>3</v>
      </c>
      <c r="D7" s="7" t="s">
        <v>17</v>
      </c>
      <c r="E7" s="8">
        <v>850</v>
      </c>
      <c r="F7" s="17"/>
      <c r="G7" s="9">
        <f>E7*(1-F7)</f>
        <v>850</v>
      </c>
      <c r="H7" s="7">
        <v>3</v>
      </c>
      <c r="I7" s="8">
        <f>G7*C7*H7</f>
        <v>7650</v>
      </c>
    </row>
    <row r="8" spans="1:9" s="2" customFormat="1" ht="15.75" x14ac:dyDescent="0.25">
      <c r="A8" s="10">
        <v>2</v>
      </c>
      <c r="B8" s="10" t="s">
        <v>19</v>
      </c>
      <c r="C8" s="10">
        <v>8</v>
      </c>
      <c r="D8" s="7" t="s">
        <v>17</v>
      </c>
      <c r="E8" s="8">
        <v>500</v>
      </c>
      <c r="F8" s="17"/>
      <c r="G8" s="9">
        <f t="shared" ref="G8:G11" si="0">E8*(1-F8)</f>
        <v>500</v>
      </c>
      <c r="H8" s="7">
        <v>3</v>
      </c>
      <c r="I8" s="8">
        <f t="shared" ref="I8:I11" si="1">G8*C8*H8</f>
        <v>12000</v>
      </c>
    </row>
    <row r="9" spans="1:9" s="2" customFormat="1" ht="15.75" x14ac:dyDescent="0.25">
      <c r="A9" s="10">
        <v>3</v>
      </c>
      <c r="B9" s="10" t="s">
        <v>20</v>
      </c>
      <c r="C9" s="10">
        <v>10</v>
      </c>
      <c r="D9" s="7" t="s">
        <v>17</v>
      </c>
      <c r="E9" s="8">
        <v>350</v>
      </c>
      <c r="F9" s="17"/>
      <c r="G9" s="9">
        <f t="shared" si="0"/>
        <v>350</v>
      </c>
      <c r="H9" s="7">
        <v>3</v>
      </c>
      <c r="I9" s="8">
        <f t="shared" si="1"/>
        <v>10500</v>
      </c>
    </row>
    <row r="10" spans="1:9" s="2" customFormat="1" ht="15.75" x14ac:dyDescent="0.25">
      <c r="A10" s="10">
        <v>4</v>
      </c>
      <c r="B10" s="10" t="s">
        <v>21</v>
      </c>
      <c r="C10" s="10">
        <v>22</v>
      </c>
      <c r="D10" s="7" t="s">
        <v>17</v>
      </c>
      <c r="E10" s="8">
        <v>300</v>
      </c>
      <c r="F10" s="17"/>
      <c r="G10" s="9">
        <f t="shared" si="0"/>
        <v>300</v>
      </c>
      <c r="H10" s="7">
        <v>3</v>
      </c>
      <c r="I10" s="8">
        <f t="shared" si="1"/>
        <v>19800</v>
      </c>
    </row>
    <row r="11" spans="1:9" s="2" customFormat="1" ht="15.75" x14ac:dyDescent="0.25">
      <c r="A11" s="10">
        <v>5</v>
      </c>
      <c r="B11" s="10" t="s">
        <v>22</v>
      </c>
      <c r="C11" s="10">
        <v>3</v>
      </c>
      <c r="D11" s="7" t="s">
        <v>17</v>
      </c>
      <c r="E11" s="8">
        <v>250</v>
      </c>
      <c r="F11" s="17"/>
      <c r="G11" s="9">
        <f t="shared" si="0"/>
        <v>250</v>
      </c>
      <c r="H11" s="7">
        <v>3</v>
      </c>
      <c r="I11" s="8">
        <f t="shared" si="1"/>
        <v>2250</v>
      </c>
    </row>
    <row r="12" spans="1:9" s="2" customFormat="1" ht="15.75" customHeight="1" x14ac:dyDescent="0.25">
      <c r="A12" s="35" t="s">
        <v>67</v>
      </c>
      <c r="B12" s="36"/>
      <c r="C12" s="36"/>
      <c r="D12" s="36"/>
      <c r="E12" s="36"/>
      <c r="F12" s="36"/>
      <c r="G12" s="36"/>
      <c r="H12" s="37"/>
      <c r="I12" s="26">
        <f>SUM(I7:I11)</f>
        <v>52200</v>
      </c>
    </row>
    <row r="13" spans="1:9" s="2" customFormat="1" ht="41.25" customHeight="1" x14ac:dyDescent="0.25">
      <c r="A13" s="51" t="s">
        <v>60</v>
      </c>
      <c r="B13" s="52"/>
      <c r="C13" s="52"/>
      <c r="D13" s="52"/>
      <c r="E13" s="52"/>
      <c r="F13" s="52"/>
      <c r="G13" s="52"/>
      <c r="H13" s="52"/>
      <c r="I13" s="53"/>
    </row>
    <row r="14" spans="1:9" s="2" customFormat="1" ht="36.75" customHeight="1" x14ac:dyDescent="0.25">
      <c r="A14" s="18" t="s">
        <v>1</v>
      </c>
      <c r="B14" s="18" t="s">
        <v>2</v>
      </c>
      <c r="C14" s="18" t="s">
        <v>3</v>
      </c>
      <c r="D14" s="18" t="s">
        <v>4</v>
      </c>
      <c r="E14" s="18" t="s">
        <v>5</v>
      </c>
      <c r="F14" s="18" t="s">
        <v>6</v>
      </c>
      <c r="G14" s="19" t="s">
        <v>7</v>
      </c>
      <c r="H14" s="18" t="s">
        <v>8</v>
      </c>
      <c r="I14" s="18" t="s">
        <v>24</v>
      </c>
    </row>
    <row r="15" spans="1:9" ht="94.5" x14ac:dyDescent="0.2">
      <c r="A15" s="20" t="s">
        <v>0</v>
      </c>
      <c r="B15" s="20" t="s">
        <v>16</v>
      </c>
      <c r="C15" s="20" t="s">
        <v>25</v>
      </c>
      <c r="D15" s="20" t="s">
        <v>9</v>
      </c>
      <c r="E15" s="20" t="s">
        <v>62</v>
      </c>
      <c r="F15" s="20" t="s">
        <v>27</v>
      </c>
      <c r="G15" s="20" t="s">
        <v>26</v>
      </c>
      <c r="H15" s="21" t="s">
        <v>23</v>
      </c>
      <c r="I15" s="20" t="s">
        <v>36</v>
      </c>
    </row>
    <row r="16" spans="1:9" ht="15.75" x14ac:dyDescent="0.2">
      <c r="A16" s="10">
        <v>1</v>
      </c>
      <c r="B16" s="10" t="s">
        <v>18</v>
      </c>
      <c r="C16" s="10">
        <v>3</v>
      </c>
      <c r="D16" s="7" t="s">
        <v>17</v>
      </c>
      <c r="E16" s="8">
        <v>850</v>
      </c>
      <c r="F16" s="17"/>
      <c r="G16" s="9">
        <f>E16*(1-F16)</f>
        <v>850</v>
      </c>
      <c r="H16" s="7">
        <v>3</v>
      </c>
      <c r="I16" s="8">
        <f>G16*C16*H16</f>
        <v>7650</v>
      </c>
    </row>
    <row r="17" spans="1:9" ht="15.75" x14ac:dyDescent="0.2">
      <c r="A17" s="10">
        <v>2</v>
      </c>
      <c r="B17" s="10" t="s">
        <v>19</v>
      </c>
      <c r="C17" s="10">
        <v>8</v>
      </c>
      <c r="D17" s="7" t="s">
        <v>17</v>
      </c>
      <c r="E17" s="8">
        <v>600</v>
      </c>
      <c r="F17" s="17"/>
      <c r="G17" s="9">
        <f t="shared" ref="G17:G20" si="2">E17*(1-F17)</f>
        <v>600</v>
      </c>
      <c r="H17" s="7">
        <v>3</v>
      </c>
      <c r="I17" s="8">
        <f t="shared" ref="I17:I20" si="3">G17*C17*H17</f>
        <v>14400</v>
      </c>
    </row>
    <row r="18" spans="1:9" ht="15.75" x14ac:dyDescent="0.2">
      <c r="A18" s="10">
        <v>3</v>
      </c>
      <c r="B18" s="10" t="s">
        <v>20</v>
      </c>
      <c r="C18" s="10">
        <v>10</v>
      </c>
      <c r="D18" s="7" t="s">
        <v>17</v>
      </c>
      <c r="E18" s="8">
        <v>450</v>
      </c>
      <c r="F18" s="17"/>
      <c r="G18" s="9">
        <f t="shared" si="2"/>
        <v>450</v>
      </c>
      <c r="H18" s="7">
        <v>3</v>
      </c>
      <c r="I18" s="8">
        <f t="shared" si="3"/>
        <v>13500</v>
      </c>
    </row>
    <row r="19" spans="1:9" ht="15.75" x14ac:dyDescent="0.2">
      <c r="A19" s="10">
        <v>4</v>
      </c>
      <c r="B19" s="10" t="s">
        <v>21</v>
      </c>
      <c r="C19" s="10">
        <v>22</v>
      </c>
      <c r="D19" s="7" t="s">
        <v>17</v>
      </c>
      <c r="E19" s="8">
        <v>350</v>
      </c>
      <c r="F19" s="17"/>
      <c r="G19" s="9">
        <f t="shared" si="2"/>
        <v>350</v>
      </c>
      <c r="H19" s="7">
        <v>3</v>
      </c>
      <c r="I19" s="8">
        <f t="shared" si="3"/>
        <v>23100</v>
      </c>
    </row>
    <row r="20" spans="1:9" ht="15.75" x14ac:dyDescent="0.2">
      <c r="A20" s="10">
        <v>5</v>
      </c>
      <c r="B20" s="10" t="s">
        <v>22</v>
      </c>
      <c r="C20" s="10">
        <v>3</v>
      </c>
      <c r="D20" s="7" t="s">
        <v>17</v>
      </c>
      <c r="E20" s="8">
        <v>300</v>
      </c>
      <c r="F20" s="17"/>
      <c r="G20" s="9">
        <f t="shared" si="2"/>
        <v>300</v>
      </c>
      <c r="H20" s="7">
        <v>3</v>
      </c>
      <c r="I20" s="8">
        <f t="shared" si="3"/>
        <v>2700</v>
      </c>
    </row>
    <row r="21" spans="1:9" ht="15.75" customHeight="1" x14ac:dyDescent="0.2">
      <c r="A21" s="35" t="s">
        <v>68</v>
      </c>
      <c r="B21" s="36"/>
      <c r="C21" s="36"/>
      <c r="D21" s="36"/>
      <c r="E21" s="36"/>
      <c r="F21" s="36"/>
      <c r="G21" s="36"/>
      <c r="H21" s="37"/>
      <c r="I21" s="26">
        <f>SUM(I16:I20)</f>
        <v>61350</v>
      </c>
    </row>
    <row r="22" spans="1:9" ht="42.75" customHeight="1" x14ac:dyDescent="0.2">
      <c r="A22" s="51" t="s">
        <v>28</v>
      </c>
      <c r="B22" s="52"/>
      <c r="C22" s="52"/>
      <c r="D22" s="52"/>
      <c r="E22" s="52"/>
      <c r="F22" s="52"/>
      <c r="G22" s="52"/>
      <c r="H22" s="52"/>
      <c r="I22" s="53"/>
    </row>
    <row r="23" spans="1:9" ht="15.75" x14ac:dyDescent="0.2">
      <c r="A23" s="18" t="s">
        <v>1</v>
      </c>
      <c r="B23" s="18" t="s">
        <v>2</v>
      </c>
      <c r="C23" s="18" t="s">
        <v>3</v>
      </c>
      <c r="D23" s="18" t="s">
        <v>4</v>
      </c>
      <c r="E23" s="18" t="s">
        <v>5</v>
      </c>
      <c r="F23" s="18" t="s">
        <v>6</v>
      </c>
      <c r="G23" s="19" t="s">
        <v>7</v>
      </c>
      <c r="H23" s="18" t="s">
        <v>8</v>
      </c>
      <c r="I23" s="18" t="s">
        <v>24</v>
      </c>
    </row>
    <row r="24" spans="1:9" ht="94.5" x14ac:dyDescent="0.2">
      <c r="A24" s="20" t="s">
        <v>0</v>
      </c>
      <c r="B24" s="20" t="s">
        <v>16</v>
      </c>
      <c r="C24" s="20" t="s">
        <v>25</v>
      </c>
      <c r="D24" s="20" t="s">
        <v>9</v>
      </c>
      <c r="E24" s="20" t="s">
        <v>62</v>
      </c>
      <c r="F24" s="20" t="s">
        <v>27</v>
      </c>
      <c r="G24" s="20" t="s">
        <v>26</v>
      </c>
      <c r="H24" s="21" t="s">
        <v>23</v>
      </c>
      <c r="I24" s="20" t="s">
        <v>36</v>
      </c>
    </row>
    <row r="25" spans="1:9" ht="31.5" x14ac:dyDescent="0.2">
      <c r="A25" s="11">
        <v>1</v>
      </c>
      <c r="B25" s="12" t="s">
        <v>29</v>
      </c>
      <c r="C25" s="14">
        <v>51</v>
      </c>
      <c r="D25" s="7" t="s">
        <v>17</v>
      </c>
      <c r="E25" s="15">
        <v>200</v>
      </c>
      <c r="F25" s="102"/>
      <c r="G25" s="22">
        <f>E25*(1-F25)</f>
        <v>200</v>
      </c>
      <c r="H25" s="16">
        <v>2</v>
      </c>
      <c r="I25" s="22">
        <f>G25*C25*H25</f>
        <v>20400</v>
      </c>
    </row>
    <row r="26" spans="1:9" ht="31.5" x14ac:dyDescent="0.2">
      <c r="A26" s="11">
        <v>2</v>
      </c>
      <c r="B26" s="12" t="s">
        <v>30</v>
      </c>
      <c r="C26" s="14">
        <v>30</v>
      </c>
      <c r="D26" s="7" t="s">
        <v>17</v>
      </c>
      <c r="E26" s="15">
        <v>100</v>
      </c>
      <c r="F26" s="102"/>
      <c r="G26" s="22">
        <f t="shared" ref="G26:G27" si="4">E26*(1-F26)</f>
        <v>100</v>
      </c>
      <c r="H26" s="16">
        <v>2</v>
      </c>
      <c r="I26" s="22">
        <f t="shared" ref="I26:I27" si="5">G26*C26*H26</f>
        <v>6000</v>
      </c>
    </row>
    <row r="27" spans="1:9" ht="31.5" x14ac:dyDescent="0.2">
      <c r="A27" s="11">
        <v>3</v>
      </c>
      <c r="B27" s="12" t="s">
        <v>31</v>
      </c>
      <c r="C27" s="14">
        <v>16</v>
      </c>
      <c r="D27" s="7" t="s">
        <v>17</v>
      </c>
      <c r="E27" s="15">
        <v>200</v>
      </c>
      <c r="F27" s="102"/>
      <c r="G27" s="22">
        <f t="shared" si="4"/>
        <v>200</v>
      </c>
      <c r="H27" s="16">
        <v>2</v>
      </c>
      <c r="I27" s="22">
        <f t="shared" si="5"/>
        <v>6400</v>
      </c>
    </row>
    <row r="28" spans="1:9" ht="15.75" customHeight="1" x14ac:dyDescent="0.2">
      <c r="A28" s="59" t="s">
        <v>69</v>
      </c>
      <c r="B28" s="60"/>
      <c r="C28" s="60"/>
      <c r="D28" s="60"/>
      <c r="E28" s="60"/>
      <c r="F28" s="60"/>
      <c r="G28" s="60"/>
      <c r="H28" s="61"/>
      <c r="I28" s="27">
        <f>SUM(I25:I27)</f>
        <v>32800</v>
      </c>
    </row>
    <row r="29" spans="1:9" ht="38.25" customHeight="1" x14ac:dyDescent="0.2">
      <c r="A29" s="51" t="s">
        <v>38</v>
      </c>
      <c r="B29" s="52"/>
      <c r="C29" s="52"/>
      <c r="D29" s="52"/>
      <c r="E29" s="52"/>
      <c r="F29" s="52"/>
      <c r="G29" s="52"/>
      <c r="H29" s="52"/>
      <c r="I29" s="53"/>
    </row>
    <row r="30" spans="1:9" ht="38.25" customHeight="1" x14ac:dyDescent="0.2">
      <c r="A30" s="18" t="s">
        <v>1</v>
      </c>
      <c r="B30" s="18" t="s">
        <v>2</v>
      </c>
      <c r="C30" s="18" t="s">
        <v>3</v>
      </c>
      <c r="D30" s="18" t="s">
        <v>4</v>
      </c>
      <c r="E30" s="18" t="s">
        <v>5</v>
      </c>
      <c r="F30" s="18" t="s">
        <v>6</v>
      </c>
      <c r="G30" s="19" t="s">
        <v>7</v>
      </c>
      <c r="H30" s="18" t="s">
        <v>8</v>
      </c>
      <c r="I30" s="18" t="s">
        <v>24</v>
      </c>
    </row>
    <row r="31" spans="1:9" ht="94.5" x14ac:dyDescent="0.2">
      <c r="A31" s="20" t="s">
        <v>0</v>
      </c>
      <c r="B31" s="20" t="s">
        <v>16</v>
      </c>
      <c r="C31" s="20" t="s">
        <v>25</v>
      </c>
      <c r="D31" s="20" t="s">
        <v>9</v>
      </c>
      <c r="E31" s="20" t="s">
        <v>62</v>
      </c>
      <c r="F31" s="20" t="s">
        <v>27</v>
      </c>
      <c r="G31" s="20" t="s">
        <v>26</v>
      </c>
      <c r="H31" s="21" t="s">
        <v>23</v>
      </c>
      <c r="I31" s="20" t="s">
        <v>36</v>
      </c>
    </row>
    <row r="32" spans="1:9" ht="31.5" x14ac:dyDescent="0.2">
      <c r="A32" s="11">
        <v>1</v>
      </c>
      <c r="B32" s="12" t="s">
        <v>37</v>
      </c>
      <c r="C32" s="14">
        <v>600</v>
      </c>
      <c r="D32" s="7" t="s">
        <v>17</v>
      </c>
      <c r="E32" s="13">
        <v>30</v>
      </c>
      <c r="F32" s="103"/>
      <c r="G32" s="22">
        <f>E32*(1-F32)</f>
        <v>30</v>
      </c>
      <c r="H32" s="16">
        <v>1</v>
      </c>
      <c r="I32" s="22">
        <f>G32*C32*H32</f>
        <v>18000</v>
      </c>
    </row>
    <row r="33" spans="1:9" ht="31.5" x14ac:dyDescent="0.2">
      <c r="A33" s="11">
        <v>2</v>
      </c>
      <c r="B33" s="12" t="s">
        <v>32</v>
      </c>
      <c r="C33" s="14">
        <v>40</v>
      </c>
      <c r="D33" s="7" t="s">
        <v>17</v>
      </c>
      <c r="E33" s="13">
        <v>250</v>
      </c>
      <c r="F33" s="103"/>
      <c r="G33" s="22">
        <f>E33*(1-F33)</f>
        <v>250</v>
      </c>
      <c r="H33" s="16">
        <v>1</v>
      </c>
      <c r="I33" s="22">
        <f>G33*C33*H33</f>
        <v>10000</v>
      </c>
    </row>
    <row r="34" spans="1:9" ht="15.75" customHeight="1" x14ac:dyDescent="0.2">
      <c r="A34" s="59" t="s">
        <v>70</v>
      </c>
      <c r="B34" s="60"/>
      <c r="C34" s="60"/>
      <c r="D34" s="60"/>
      <c r="E34" s="60"/>
      <c r="F34" s="60"/>
      <c r="G34" s="60"/>
      <c r="H34" s="61"/>
      <c r="I34" s="27">
        <f>SUM(I32:I33)</f>
        <v>28000</v>
      </c>
    </row>
    <row r="35" spans="1:9" ht="43.5" customHeight="1" x14ac:dyDescent="0.2">
      <c r="A35" s="51" t="s">
        <v>74</v>
      </c>
      <c r="B35" s="52"/>
      <c r="C35" s="52"/>
      <c r="D35" s="52"/>
      <c r="E35" s="52"/>
      <c r="F35" s="52"/>
      <c r="G35" s="52"/>
      <c r="H35" s="52"/>
      <c r="I35" s="53"/>
    </row>
    <row r="36" spans="1:9" ht="43.5" customHeight="1" x14ac:dyDescent="0.2">
      <c r="A36" s="18" t="s">
        <v>1</v>
      </c>
      <c r="B36" s="54" t="s">
        <v>2</v>
      </c>
      <c r="C36" s="55"/>
      <c r="D36" s="18" t="s">
        <v>3</v>
      </c>
      <c r="E36" s="18" t="s">
        <v>4</v>
      </c>
      <c r="F36" s="18" t="s">
        <v>5</v>
      </c>
      <c r="G36" s="19" t="s">
        <v>6</v>
      </c>
      <c r="H36" s="18" t="s">
        <v>7</v>
      </c>
      <c r="I36" s="18" t="s">
        <v>8</v>
      </c>
    </row>
    <row r="37" spans="1:9" ht="94.5" x14ac:dyDescent="0.2">
      <c r="A37" s="20" t="s">
        <v>0</v>
      </c>
      <c r="B37" s="46" t="s">
        <v>66</v>
      </c>
      <c r="C37" s="47"/>
      <c r="D37" s="20" t="s">
        <v>9</v>
      </c>
      <c r="E37" s="20" t="s">
        <v>62</v>
      </c>
      <c r="F37" s="20" t="s">
        <v>73</v>
      </c>
      <c r="G37" s="20" t="s">
        <v>61</v>
      </c>
      <c r="H37" s="21" t="s">
        <v>72</v>
      </c>
      <c r="I37" s="20" t="s">
        <v>76</v>
      </c>
    </row>
    <row r="38" spans="1:9" ht="39.75" customHeight="1" x14ac:dyDescent="0.2">
      <c r="A38" s="14">
        <v>1</v>
      </c>
      <c r="B38" s="33" t="s">
        <v>63</v>
      </c>
      <c r="C38" s="34"/>
      <c r="D38" s="14" t="s">
        <v>56</v>
      </c>
      <c r="E38" s="23">
        <v>270</v>
      </c>
      <c r="F38" s="104"/>
      <c r="G38" s="22">
        <f t="shared" ref="G38:G57" si="6">E38*(1-$F$38)</f>
        <v>270</v>
      </c>
      <c r="H38" s="14">
        <v>28</v>
      </c>
      <c r="I38" s="22">
        <f>G38*H38</f>
        <v>7560</v>
      </c>
    </row>
    <row r="39" spans="1:9" ht="31.5" customHeight="1" x14ac:dyDescent="0.2">
      <c r="A39" s="14">
        <v>2</v>
      </c>
      <c r="B39" s="33" t="s">
        <v>64</v>
      </c>
      <c r="C39" s="34"/>
      <c r="D39" s="14" t="s">
        <v>58</v>
      </c>
      <c r="E39" s="23">
        <v>1100</v>
      </c>
      <c r="F39" s="105"/>
      <c r="G39" s="22">
        <f t="shared" si="6"/>
        <v>1100</v>
      </c>
      <c r="H39" s="14">
        <v>1</v>
      </c>
      <c r="I39" s="22">
        <f t="shared" ref="I39:I56" si="7">G39*H39</f>
        <v>1100</v>
      </c>
    </row>
    <row r="40" spans="1:9" ht="15.75" x14ac:dyDescent="0.2">
      <c r="A40" s="14">
        <v>3</v>
      </c>
      <c r="B40" s="33" t="s">
        <v>65</v>
      </c>
      <c r="C40" s="34"/>
      <c r="D40" s="14" t="s">
        <v>55</v>
      </c>
      <c r="E40" s="23">
        <v>270</v>
      </c>
      <c r="F40" s="105"/>
      <c r="G40" s="22">
        <f t="shared" si="6"/>
        <v>270</v>
      </c>
      <c r="H40" s="14">
        <v>10</v>
      </c>
      <c r="I40" s="22">
        <f t="shared" si="7"/>
        <v>2700</v>
      </c>
    </row>
    <row r="41" spans="1:9" ht="15.75" x14ac:dyDescent="0.2">
      <c r="A41" s="14">
        <v>4</v>
      </c>
      <c r="B41" s="33" t="s">
        <v>39</v>
      </c>
      <c r="C41" s="34"/>
      <c r="D41" s="14" t="s">
        <v>56</v>
      </c>
      <c r="E41" s="23">
        <v>420</v>
      </c>
      <c r="F41" s="105"/>
      <c r="G41" s="22">
        <f t="shared" si="6"/>
        <v>420</v>
      </c>
      <c r="H41" s="14">
        <v>10</v>
      </c>
      <c r="I41" s="22">
        <f t="shared" si="7"/>
        <v>4200</v>
      </c>
    </row>
    <row r="42" spans="1:9" ht="45.75" customHeight="1" x14ac:dyDescent="0.2">
      <c r="A42" s="14">
        <v>5</v>
      </c>
      <c r="B42" s="33" t="s">
        <v>40</v>
      </c>
      <c r="C42" s="34"/>
      <c r="D42" s="14" t="s">
        <v>56</v>
      </c>
      <c r="E42" s="23">
        <v>270</v>
      </c>
      <c r="F42" s="105"/>
      <c r="G42" s="22">
        <f t="shared" si="6"/>
        <v>270</v>
      </c>
      <c r="H42" s="14">
        <v>30</v>
      </c>
      <c r="I42" s="22">
        <f t="shared" si="7"/>
        <v>8100</v>
      </c>
    </row>
    <row r="43" spans="1:9" ht="36.75" customHeight="1" x14ac:dyDescent="0.2">
      <c r="A43" s="14">
        <v>6</v>
      </c>
      <c r="B43" s="33" t="s">
        <v>41</v>
      </c>
      <c r="C43" s="34"/>
      <c r="D43" s="14" t="s">
        <v>17</v>
      </c>
      <c r="E43" s="23">
        <v>15</v>
      </c>
      <c r="F43" s="105"/>
      <c r="G43" s="22">
        <f t="shared" si="6"/>
        <v>15</v>
      </c>
      <c r="H43" s="14">
        <v>50</v>
      </c>
      <c r="I43" s="22">
        <f t="shared" si="7"/>
        <v>750</v>
      </c>
    </row>
    <row r="44" spans="1:9" ht="15.75" customHeight="1" x14ac:dyDescent="0.2">
      <c r="A44" s="14">
        <v>7</v>
      </c>
      <c r="B44" s="33" t="s">
        <v>42</v>
      </c>
      <c r="C44" s="34"/>
      <c r="D44" s="14" t="s">
        <v>17</v>
      </c>
      <c r="E44" s="23">
        <v>5</v>
      </c>
      <c r="F44" s="105"/>
      <c r="G44" s="22">
        <f t="shared" si="6"/>
        <v>5</v>
      </c>
      <c r="H44" s="14">
        <v>500</v>
      </c>
      <c r="I44" s="22">
        <f t="shared" si="7"/>
        <v>2500</v>
      </c>
    </row>
    <row r="45" spans="1:9" ht="15.75" customHeight="1" x14ac:dyDescent="0.2">
      <c r="A45" s="14">
        <v>8</v>
      </c>
      <c r="B45" s="33" t="s">
        <v>43</v>
      </c>
      <c r="C45" s="34"/>
      <c r="D45" s="14" t="s">
        <v>17</v>
      </c>
      <c r="E45" s="23">
        <v>8</v>
      </c>
      <c r="F45" s="105"/>
      <c r="G45" s="22">
        <f t="shared" si="6"/>
        <v>8</v>
      </c>
      <c r="H45" s="14">
        <v>500</v>
      </c>
      <c r="I45" s="22">
        <f t="shared" si="7"/>
        <v>4000</v>
      </c>
    </row>
    <row r="46" spans="1:9" ht="15.75" customHeight="1" x14ac:dyDescent="0.2">
      <c r="A46" s="14">
        <v>9</v>
      </c>
      <c r="B46" s="33" t="s">
        <v>71</v>
      </c>
      <c r="C46" s="34"/>
      <c r="D46" s="14" t="s">
        <v>54</v>
      </c>
      <c r="E46" s="23">
        <v>70</v>
      </c>
      <c r="F46" s="105"/>
      <c r="G46" s="22">
        <f t="shared" si="6"/>
        <v>70</v>
      </c>
      <c r="H46" s="14">
        <v>1000</v>
      </c>
      <c r="I46" s="22">
        <f t="shared" si="7"/>
        <v>70000</v>
      </c>
    </row>
    <row r="47" spans="1:9" ht="15.75" x14ac:dyDescent="0.2">
      <c r="A47" s="14">
        <v>10</v>
      </c>
      <c r="B47" s="33" t="s">
        <v>44</v>
      </c>
      <c r="C47" s="34"/>
      <c r="D47" s="14" t="s">
        <v>55</v>
      </c>
      <c r="E47" s="23">
        <v>80</v>
      </c>
      <c r="F47" s="105"/>
      <c r="G47" s="22">
        <f t="shared" si="6"/>
        <v>80</v>
      </c>
      <c r="H47" s="14">
        <v>1000</v>
      </c>
      <c r="I47" s="22">
        <f t="shared" si="7"/>
        <v>80000</v>
      </c>
    </row>
    <row r="48" spans="1:9" ht="15.75" x14ac:dyDescent="0.2">
      <c r="A48" s="14">
        <v>11</v>
      </c>
      <c r="B48" s="33" t="s">
        <v>45</v>
      </c>
      <c r="C48" s="34"/>
      <c r="D48" s="14" t="s">
        <v>55</v>
      </c>
      <c r="E48" s="23">
        <v>70</v>
      </c>
      <c r="F48" s="105"/>
      <c r="G48" s="22">
        <f t="shared" si="6"/>
        <v>70</v>
      </c>
      <c r="H48" s="14">
        <v>100</v>
      </c>
      <c r="I48" s="22">
        <f t="shared" si="7"/>
        <v>7000</v>
      </c>
    </row>
    <row r="49" spans="1:9" ht="15.75" x14ac:dyDescent="0.2">
      <c r="A49" s="14">
        <v>12</v>
      </c>
      <c r="B49" s="33" t="s">
        <v>46</v>
      </c>
      <c r="C49" s="34"/>
      <c r="D49" s="14" t="s">
        <v>17</v>
      </c>
      <c r="E49" s="23">
        <v>550</v>
      </c>
      <c r="F49" s="105"/>
      <c r="G49" s="22">
        <f t="shared" si="6"/>
        <v>550</v>
      </c>
      <c r="H49" s="14">
        <v>10</v>
      </c>
      <c r="I49" s="22">
        <f t="shared" si="7"/>
        <v>5500</v>
      </c>
    </row>
    <row r="50" spans="1:9" ht="15.75" x14ac:dyDescent="0.2">
      <c r="A50" s="14">
        <v>13</v>
      </c>
      <c r="B50" s="33" t="s">
        <v>47</v>
      </c>
      <c r="C50" s="34"/>
      <c r="D50" s="14" t="s">
        <v>57</v>
      </c>
      <c r="E50" s="23">
        <v>750</v>
      </c>
      <c r="F50" s="105"/>
      <c r="G50" s="22">
        <f t="shared" si="6"/>
        <v>750</v>
      </c>
      <c r="H50" s="14">
        <v>10</v>
      </c>
      <c r="I50" s="22">
        <f t="shared" si="7"/>
        <v>7500</v>
      </c>
    </row>
    <row r="51" spans="1:9" ht="15.75" customHeight="1" x14ac:dyDescent="0.2">
      <c r="A51" s="14">
        <v>14</v>
      </c>
      <c r="B51" s="33" t="s">
        <v>48</v>
      </c>
      <c r="C51" s="34"/>
      <c r="D51" s="14" t="s">
        <v>17</v>
      </c>
      <c r="E51" s="23">
        <v>25</v>
      </c>
      <c r="F51" s="105"/>
      <c r="G51" s="22">
        <f t="shared" si="6"/>
        <v>25</v>
      </c>
      <c r="H51" s="14">
        <v>50</v>
      </c>
      <c r="I51" s="22">
        <f t="shared" si="7"/>
        <v>1250</v>
      </c>
    </row>
    <row r="52" spans="1:9" ht="15.75" x14ac:dyDescent="0.2">
      <c r="A52" s="14">
        <v>15</v>
      </c>
      <c r="B52" s="33" t="s">
        <v>49</v>
      </c>
      <c r="C52" s="34"/>
      <c r="D52" s="14" t="s">
        <v>17</v>
      </c>
      <c r="E52" s="23">
        <v>10</v>
      </c>
      <c r="F52" s="105"/>
      <c r="G52" s="22">
        <f t="shared" si="6"/>
        <v>10</v>
      </c>
      <c r="H52" s="14">
        <v>1</v>
      </c>
      <c r="I52" s="22">
        <f t="shared" si="7"/>
        <v>10</v>
      </c>
    </row>
    <row r="53" spans="1:9" ht="15.75" customHeight="1" x14ac:dyDescent="0.2">
      <c r="A53" s="14">
        <v>16</v>
      </c>
      <c r="B53" s="33" t="s">
        <v>50</v>
      </c>
      <c r="C53" s="34"/>
      <c r="D53" s="14" t="s">
        <v>17</v>
      </c>
      <c r="E53" s="23">
        <v>40</v>
      </c>
      <c r="F53" s="105"/>
      <c r="G53" s="22">
        <f t="shared" si="6"/>
        <v>40</v>
      </c>
      <c r="H53" s="14">
        <v>30</v>
      </c>
      <c r="I53" s="22">
        <f t="shared" si="7"/>
        <v>1200</v>
      </c>
    </row>
    <row r="54" spans="1:9" ht="36.75" customHeight="1" x14ac:dyDescent="0.2">
      <c r="A54" s="14">
        <v>17</v>
      </c>
      <c r="B54" s="33" t="s">
        <v>51</v>
      </c>
      <c r="C54" s="34"/>
      <c r="D54" s="14" t="s">
        <v>56</v>
      </c>
      <c r="E54" s="23">
        <v>450</v>
      </c>
      <c r="F54" s="105"/>
      <c r="G54" s="22">
        <f t="shared" si="6"/>
        <v>450</v>
      </c>
      <c r="H54" s="14">
        <v>20</v>
      </c>
      <c r="I54" s="22">
        <f t="shared" si="7"/>
        <v>9000</v>
      </c>
    </row>
    <row r="55" spans="1:9" ht="15.75" x14ac:dyDescent="0.2">
      <c r="A55" s="14">
        <v>18</v>
      </c>
      <c r="B55" s="33" t="s">
        <v>52</v>
      </c>
      <c r="C55" s="34"/>
      <c r="D55" s="14" t="s">
        <v>17</v>
      </c>
      <c r="E55" s="23">
        <v>150</v>
      </c>
      <c r="F55" s="105"/>
      <c r="G55" s="22">
        <f t="shared" si="6"/>
        <v>150</v>
      </c>
      <c r="H55" s="14">
        <v>50</v>
      </c>
      <c r="I55" s="22">
        <f t="shared" si="7"/>
        <v>7500</v>
      </c>
    </row>
    <row r="56" spans="1:9" ht="15.75" x14ac:dyDescent="0.2">
      <c r="A56" s="14">
        <v>19</v>
      </c>
      <c r="B56" s="33" t="s">
        <v>53</v>
      </c>
      <c r="C56" s="34"/>
      <c r="D56" s="14" t="s">
        <v>17</v>
      </c>
      <c r="E56" s="23">
        <v>380</v>
      </c>
      <c r="F56" s="105"/>
      <c r="G56" s="22">
        <f t="shared" si="6"/>
        <v>380</v>
      </c>
      <c r="H56" s="14">
        <v>45</v>
      </c>
      <c r="I56" s="22">
        <f t="shared" si="7"/>
        <v>17100</v>
      </c>
    </row>
    <row r="57" spans="1:9" ht="15.75" customHeight="1" x14ac:dyDescent="0.2">
      <c r="A57" s="14">
        <v>20</v>
      </c>
      <c r="B57" s="33" t="s">
        <v>59</v>
      </c>
      <c r="C57" s="34"/>
      <c r="D57" s="14" t="s">
        <v>17</v>
      </c>
      <c r="E57" s="28">
        <v>800</v>
      </c>
      <c r="F57" s="105"/>
      <c r="G57" s="22">
        <f t="shared" si="6"/>
        <v>800</v>
      </c>
      <c r="H57" s="14">
        <v>20</v>
      </c>
      <c r="I57" s="22">
        <f>G57*H57</f>
        <v>16000</v>
      </c>
    </row>
    <row r="58" spans="1:9" ht="21" customHeight="1" x14ac:dyDescent="0.2">
      <c r="A58" s="48" t="s">
        <v>78</v>
      </c>
      <c r="B58" s="49"/>
      <c r="C58" s="49"/>
      <c r="D58" s="49"/>
      <c r="E58" s="49"/>
      <c r="F58" s="49"/>
      <c r="G58" s="49"/>
      <c r="H58" s="50"/>
      <c r="I58" s="27">
        <f>SUM(I38:I57)</f>
        <v>252970</v>
      </c>
    </row>
    <row r="59" spans="1:9" ht="27" customHeight="1" x14ac:dyDescent="0.2">
      <c r="A59" s="51" t="s">
        <v>75</v>
      </c>
      <c r="B59" s="52"/>
      <c r="C59" s="52"/>
      <c r="D59" s="52"/>
      <c r="E59" s="52"/>
      <c r="F59" s="52"/>
      <c r="G59" s="52"/>
      <c r="H59" s="52"/>
      <c r="I59" s="53"/>
    </row>
    <row r="60" spans="1:9" ht="15.75" x14ac:dyDescent="0.2">
      <c r="A60" s="18" t="s">
        <v>1</v>
      </c>
      <c r="B60" s="54" t="s">
        <v>2</v>
      </c>
      <c r="C60" s="55"/>
      <c r="D60" s="54" t="s">
        <v>3</v>
      </c>
      <c r="E60" s="55"/>
      <c r="F60" s="29" t="s">
        <v>4</v>
      </c>
      <c r="G60" s="54" t="s">
        <v>5</v>
      </c>
      <c r="H60" s="68"/>
      <c r="I60" s="55"/>
    </row>
    <row r="61" spans="1:9" ht="63" customHeight="1" x14ac:dyDescent="0.2">
      <c r="A61" s="20" t="s">
        <v>0</v>
      </c>
      <c r="B61" s="46" t="s">
        <v>66</v>
      </c>
      <c r="C61" s="47"/>
      <c r="D61" s="46" t="s">
        <v>83</v>
      </c>
      <c r="E61" s="47"/>
      <c r="F61" s="30" t="s">
        <v>81</v>
      </c>
      <c r="G61" s="69" t="s">
        <v>82</v>
      </c>
      <c r="H61" s="70"/>
      <c r="I61" s="71"/>
    </row>
    <row r="62" spans="1:9" ht="40.5" customHeight="1" x14ac:dyDescent="0.2">
      <c r="A62" s="14">
        <v>1</v>
      </c>
      <c r="B62" s="33" t="s">
        <v>80</v>
      </c>
      <c r="C62" s="34"/>
      <c r="D62" s="43">
        <v>100000</v>
      </c>
      <c r="E62" s="44"/>
      <c r="F62" s="106"/>
      <c r="G62" s="43">
        <f>D62*(1-F62)</f>
        <v>100000</v>
      </c>
      <c r="H62" s="72"/>
      <c r="I62" s="44"/>
    </row>
    <row r="63" spans="1:9" ht="18.75" customHeight="1" x14ac:dyDescent="0.2">
      <c r="A63" s="35" t="s">
        <v>79</v>
      </c>
      <c r="B63" s="36"/>
      <c r="C63" s="36"/>
      <c r="D63" s="36"/>
      <c r="E63" s="36"/>
      <c r="F63" s="37"/>
      <c r="G63" s="65">
        <f>SUM(G62)</f>
        <v>100000</v>
      </c>
      <c r="H63" s="66"/>
      <c r="I63" s="67"/>
    </row>
    <row r="64" spans="1:9" ht="53.25" customHeight="1" x14ac:dyDescent="0.2">
      <c r="A64" s="38" t="s">
        <v>77</v>
      </c>
      <c r="B64" s="39"/>
      <c r="C64" s="39"/>
      <c r="D64" s="39"/>
      <c r="E64" s="39"/>
      <c r="F64" s="40"/>
      <c r="G64" s="62">
        <f>SUM(I12+I21+I28+I34+I58+G63)</f>
        <v>527320</v>
      </c>
      <c r="H64" s="63"/>
      <c r="I64" s="64"/>
    </row>
    <row r="71" spans="1:6" ht="33" customHeight="1" x14ac:dyDescent="0.25">
      <c r="A71" s="41" t="s">
        <v>13</v>
      </c>
      <c r="B71" s="42"/>
      <c r="C71" s="31" t="s">
        <v>14</v>
      </c>
      <c r="D71" s="45"/>
      <c r="E71" s="45"/>
      <c r="F71" s="32"/>
    </row>
    <row r="72" spans="1:6" ht="30.75" customHeight="1" x14ac:dyDescent="0.25">
      <c r="A72" s="31" t="s">
        <v>12</v>
      </c>
      <c r="B72" s="32"/>
      <c r="C72" s="31" t="s">
        <v>14</v>
      </c>
      <c r="D72" s="45"/>
      <c r="E72" s="45"/>
      <c r="F72" s="32"/>
    </row>
    <row r="73" spans="1:6" ht="36" customHeight="1" x14ac:dyDescent="0.25">
      <c r="A73" s="31" t="s">
        <v>11</v>
      </c>
      <c r="B73" s="32"/>
      <c r="C73" s="31" t="s">
        <v>14</v>
      </c>
      <c r="D73" s="45"/>
      <c r="E73" s="45"/>
      <c r="F73" s="32"/>
    </row>
  </sheetData>
  <sheetProtection algorithmName="SHA-512" hashValue="ezTccufPiY89geHd358ve0uQvaHetTxxjtXv8O4E8STtWoGkQQKjdQsoO0XRvTKQwPfMdjHKKQqa6q0EIIiqQA==" saltValue="90Dnc94KE8a6SQvoWsKBxg==" spinCount="100000" sheet="1" objects="1" scenarios="1" selectLockedCells="1"/>
  <mergeCells count="56">
    <mergeCell ref="G64:I64"/>
    <mergeCell ref="G63:I63"/>
    <mergeCell ref="G60:I60"/>
    <mergeCell ref="G61:I61"/>
    <mergeCell ref="G62:I62"/>
    <mergeCell ref="A35:I35"/>
    <mergeCell ref="A1:I1"/>
    <mergeCell ref="A2:I2"/>
    <mergeCell ref="A3:I3"/>
    <mergeCell ref="A4:I4"/>
    <mergeCell ref="A12:H12"/>
    <mergeCell ref="A13:I13"/>
    <mergeCell ref="A21:H21"/>
    <mergeCell ref="A22:I22"/>
    <mergeCell ref="A28:H28"/>
    <mergeCell ref="A29:I29"/>
    <mergeCell ref="A34:H34"/>
    <mergeCell ref="B50:C50"/>
    <mergeCell ref="B36:C36"/>
    <mergeCell ref="B37:C37"/>
    <mergeCell ref="B38:C38"/>
    <mergeCell ref="F38:F5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1:C61"/>
    <mergeCell ref="B51:C51"/>
    <mergeCell ref="B52:C52"/>
    <mergeCell ref="B53:C53"/>
    <mergeCell ref="B54:C54"/>
    <mergeCell ref="B55:C55"/>
    <mergeCell ref="B56:C56"/>
    <mergeCell ref="B57:C57"/>
    <mergeCell ref="A58:H58"/>
    <mergeCell ref="A59:I59"/>
    <mergeCell ref="B60:C60"/>
    <mergeCell ref="D60:E60"/>
    <mergeCell ref="D61:E61"/>
    <mergeCell ref="A72:B72"/>
    <mergeCell ref="A73:B73"/>
    <mergeCell ref="B62:C62"/>
    <mergeCell ref="A63:F63"/>
    <mergeCell ref="A64:F64"/>
    <mergeCell ref="A71:B71"/>
    <mergeCell ref="D62:E62"/>
    <mergeCell ref="C71:F71"/>
    <mergeCell ref="C72:F72"/>
    <mergeCell ref="C73:F7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Footer>&amp;C_x000D_&amp;1#&amp;"Aptos"&amp;10&amp;K000000 מידע פומבי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טבלת תמורה - אזור צפון</vt:lpstr>
      <vt:lpstr>טבלת תמורה - אזור דרום </vt:lpstr>
      <vt:lpstr>'טבלת תמורה - אזור דרום '!WPrint_Area_W</vt:lpstr>
      <vt:lpstr>'טבלת תמורה - אזור צפון'!WPrint_Area_W</vt:lpstr>
    </vt:vector>
  </TitlesOfParts>
  <Company>ISRAEL RAILWAY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nofar-ev</dc:creator>
  <cp:lastModifiedBy>Dana Livni</cp:lastModifiedBy>
  <cp:lastPrinted>2023-02-12T05:58:13Z</cp:lastPrinted>
  <dcterms:created xsi:type="dcterms:W3CDTF">2014-12-11T09:50:01Z</dcterms:created>
  <dcterms:modified xsi:type="dcterms:W3CDTF">2026-07-02T12:41:03Z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dafb5f-8f4b-4e73-ae0f-c3194789a1d8_Enabled">
    <vt:lpwstr>true</vt:lpwstr>
  </property>
  <property fmtid="{D5CDD505-2E9C-101B-9397-08002B2CF9AE}" pid="3" name="MSIP_Label_57dafb5f-8f4b-4e73-ae0f-c3194789a1d8_SetDate">
    <vt:lpwstr>2026-04-19T04:34:39Z</vt:lpwstr>
  </property>
  <property fmtid="{D5CDD505-2E9C-101B-9397-08002B2CF9AE}" pid="4" name="MSIP_Label_57dafb5f-8f4b-4e73-ae0f-c3194789a1d8_Method">
    <vt:lpwstr>Privileged</vt:lpwstr>
  </property>
  <property fmtid="{D5CDD505-2E9C-101B-9397-08002B2CF9AE}" pid="5" name="MSIP_Label_57dafb5f-8f4b-4e73-ae0f-c3194789a1d8_Name">
    <vt:lpwstr>מידע פומבי</vt:lpwstr>
  </property>
  <property fmtid="{D5CDD505-2E9C-101B-9397-08002B2CF9AE}" pid="6" name="MSIP_Label_57dafb5f-8f4b-4e73-ae0f-c3194789a1d8_SiteId">
    <vt:lpwstr>6a7f9502-9cc4-4fb7-818b-a347c8495690</vt:lpwstr>
  </property>
  <property fmtid="{D5CDD505-2E9C-101B-9397-08002B2CF9AE}" pid="7" name="MSIP_Label_57dafb5f-8f4b-4e73-ae0f-c3194789a1d8_ActionId">
    <vt:lpwstr>c9468eca-416f-43c2-b0b6-a686673e9dbf</vt:lpwstr>
  </property>
  <property fmtid="{D5CDD505-2E9C-101B-9397-08002B2CF9AE}" pid="8" name="MSIP_Label_57dafb5f-8f4b-4e73-ae0f-c3194789a1d8_ContentBits">
    <vt:lpwstr>2</vt:lpwstr>
  </property>
  <property fmtid="{D5CDD505-2E9C-101B-9397-08002B2CF9AE}" pid="9" name="MSIP_Label_57dafb5f-8f4b-4e73-ae0f-c3194789a1d8_Tag">
    <vt:lpwstr>10, 0, 1, 1</vt:lpwstr>
  </property>
</Properties>
</file>